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3260" windowHeight="730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18" i="1" l="1"/>
  <c r="F18" i="1"/>
  <c r="G18" i="1"/>
  <c r="E41" i="1"/>
  <c r="F41" i="1"/>
  <c r="G41" i="1"/>
  <c r="E107" i="1"/>
  <c r="G107" i="1"/>
  <c r="H107" i="1"/>
  <c r="F107" i="1"/>
  <c r="E104" i="1"/>
  <c r="F104" i="1"/>
  <c r="G104" i="1"/>
  <c r="E103" i="1"/>
  <c r="F103" i="1"/>
  <c r="G103" i="1"/>
  <c r="H103" i="1"/>
  <c r="H104" i="1"/>
  <c r="E90" i="1"/>
  <c r="F90" i="1"/>
  <c r="G90" i="1"/>
  <c r="E89" i="1"/>
  <c r="F89" i="1"/>
  <c r="G89" i="1"/>
  <c r="H89" i="1"/>
  <c r="H90" i="1"/>
  <c r="E85" i="1"/>
  <c r="F85" i="1"/>
  <c r="G85" i="1"/>
  <c r="H85" i="1"/>
  <c r="E78" i="1"/>
  <c r="F78" i="1"/>
  <c r="G78" i="1"/>
  <c r="E69" i="1"/>
  <c r="E64" i="1" s="1"/>
  <c r="E53" i="1" s="1"/>
  <c r="E16" i="1" s="1"/>
  <c r="E11" i="1" s="1"/>
  <c r="F69" i="1"/>
  <c r="F64" i="1" s="1"/>
  <c r="F53" i="1" s="1"/>
  <c r="F16" i="1" s="1"/>
  <c r="F11" i="1" s="1"/>
  <c r="G69" i="1"/>
  <c r="G64" i="1" s="1"/>
  <c r="G53" i="1" s="1"/>
  <c r="G16" i="1" s="1"/>
  <c r="G11" i="1" s="1"/>
  <c r="E65" i="1"/>
  <c r="F65" i="1"/>
  <c r="G65" i="1"/>
  <c r="H78" i="1"/>
  <c r="H69" i="1"/>
  <c r="H64" i="1" s="1"/>
  <c r="H65" i="1"/>
  <c r="E54" i="1"/>
  <c r="F54" i="1"/>
  <c r="G54" i="1"/>
  <c r="E61" i="1"/>
  <c r="F61" i="1"/>
  <c r="G61" i="1"/>
  <c r="E58" i="1"/>
  <c r="F58" i="1"/>
  <c r="G58" i="1"/>
  <c r="E55" i="1"/>
  <c r="F55" i="1"/>
  <c r="G55" i="1"/>
  <c r="H61" i="1"/>
  <c r="H58" i="1"/>
  <c r="H55" i="1"/>
  <c r="E44" i="1"/>
  <c r="F44" i="1"/>
  <c r="E42" i="1"/>
  <c r="F42" i="1"/>
  <c r="G42" i="1"/>
  <c r="E45" i="1"/>
  <c r="F45" i="1"/>
  <c r="G45" i="1"/>
  <c r="G44" i="1" s="1"/>
  <c r="H45" i="1"/>
  <c r="H44" i="1" s="1"/>
  <c r="H41" i="1" s="1"/>
  <c r="H42" i="1"/>
  <c r="E29" i="1"/>
  <c r="F29" i="1"/>
  <c r="G29" i="1"/>
  <c r="H29" i="1"/>
  <c r="E25" i="1"/>
  <c r="F25" i="1"/>
  <c r="G25" i="1"/>
  <c r="H25" i="1"/>
  <c r="E19" i="1"/>
  <c r="F19" i="1"/>
  <c r="G19" i="1"/>
  <c r="H19" i="1"/>
  <c r="H54" i="1" l="1"/>
  <c r="H53" i="1" s="1"/>
  <c r="H18" i="1"/>
  <c r="H16" i="1" l="1"/>
  <c r="H11" i="1" s="1"/>
</calcChain>
</file>

<file path=xl/sharedStrings.xml><?xml version="1.0" encoding="utf-8"?>
<sst xmlns="http://schemas.openxmlformats.org/spreadsheetml/2006/main" count="136" uniqueCount="99">
  <si>
    <t>Redningsberedskabet med indsatsledervagt i Øst og Vest</t>
  </si>
  <si>
    <t>Budget</t>
  </si>
  <si>
    <t>01 Udvalget for økonomi</t>
  </si>
  <si>
    <t>504 Plan og Byg</t>
  </si>
  <si>
    <t>1 Indefor rammen</t>
  </si>
  <si>
    <t>00 Byudvikling, bolig- og miljøforanstaltninger</t>
  </si>
  <si>
    <t>58 Redningsberedskabet</t>
  </si>
  <si>
    <t>95 Redningsberedskabet</t>
  </si>
  <si>
    <t>1 Drift</t>
  </si>
  <si>
    <t>095001 Fælles udgifter og indtægter</t>
  </si>
  <si>
    <t>001 Fælles formål</t>
  </si>
  <si>
    <t>400 Personale</t>
  </si>
  <si>
    <t>402 Fast personale</t>
  </si>
  <si>
    <t>420 Uddannelse</t>
  </si>
  <si>
    <t xml:space="preserve">430 Øvrige personaleudgifter tlf. </t>
  </si>
  <si>
    <t>432 Kørselsgodtgørelse</t>
  </si>
  <si>
    <t>500 Materialer og aktivitetsudgifter</t>
  </si>
  <si>
    <t>501 Kontorhold</t>
  </si>
  <si>
    <t>510 Øvrige udgifter</t>
  </si>
  <si>
    <t>600 IT, inventar og materiel</t>
  </si>
  <si>
    <t>602 Anskaffelser (ikkefysisk aktiv)</t>
  </si>
  <si>
    <t>603 Leje og leasing</t>
  </si>
  <si>
    <t>002 Forebyggelse</t>
  </si>
  <si>
    <t>503 Aktivitetsafhængige udgifter</t>
  </si>
  <si>
    <t xml:space="preserve">     030 Brand- og redningsøvelser</t>
  </si>
  <si>
    <t xml:space="preserve">     035 Kursus i førstehjælp</t>
  </si>
  <si>
    <t>003 Afhjælpende indsats</t>
  </si>
  <si>
    <t xml:space="preserve">    010 Honorar Vest</t>
  </si>
  <si>
    <t xml:space="preserve">    020 Honorar Øst</t>
  </si>
  <si>
    <t>407 Vagt hverdage og weekend</t>
  </si>
  <si>
    <t xml:space="preserve">    010 ISL Øst</t>
  </si>
  <si>
    <t xml:space="preserve">    020 ISL Vest</t>
  </si>
  <si>
    <t>408 Indsatstimer</t>
  </si>
  <si>
    <t xml:space="preserve">   010 Øvelser og brande</t>
  </si>
  <si>
    <t xml:space="preserve">   015 Vandforsyning</t>
  </si>
  <si>
    <t xml:space="preserve">   020 Forureningsbekæmpelse</t>
  </si>
  <si>
    <t>504 Biler</t>
  </si>
  <si>
    <t xml:space="preserve">   010 Rettelse 2011 P9</t>
  </si>
  <si>
    <t xml:space="preserve"> </t>
  </si>
  <si>
    <t xml:space="preserve">   015 Brandsynsbil P1</t>
  </si>
  <si>
    <t xml:space="preserve">   030 Brandsynsbil P2</t>
  </si>
  <si>
    <t xml:space="preserve">   040 Reserveindsatsleder I3</t>
  </si>
  <si>
    <t xml:space="preserve">   045 Indsatslederbil I2</t>
  </si>
  <si>
    <t xml:space="preserve">   050 Indsatslederbil I1</t>
  </si>
  <si>
    <t xml:space="preserve">   025 Brandslukningskontrakter</t>
  </si>
  <si>
    <t xml:space="preserve">   026 Reduktion tidlig betaling</t>
  </si>
  <si>
    <t xml:space="preserve">   030 Bådaftale med Falck</t>
  </si>
  <si>
    <t xml:space="preserve">   035 Slukningsaftale m. Billund</t>
  </si>
  <si>
    <t>600 It, inventar og materiel</t>
  </si>
  <si>
    <t>601 Anskaffelser (som fysisk aktiv)</t>
  </si>
  <si>
    <t>602 Anskaffelser (ikke fysisk aktiv)</t>
  </si>
  <si>
    <t>610 SINE</t>
  </si>
  <si>
    <t>900 Indtægter</t>
  </si>
  <si>
    <t>920 Salg af øvrige ydelser</t>
  </si>
  <si>
    <t xml:space="preserve">   010 Blinde alarmer</t>
  </si>
  <si>
    <t xml:space="preserve">   030 DONG</t>
  </si>
  <si>
    <t xml:space="preserve">   050 Brandslukning i Vejen kommune</t>
  </si>
  <si>
    <t xml:space="preserve">  060 Brandslukning i Ringkøbing-Skjern </t>
  </si>
  <si>
    <t>Driftsbudget 2014</t>
  </si>
  <si>
    <t>Sag 09-4445</t>
  </si>
  <si>
    <t>Skønnet</t>
  </si>
  <si>
    <t>Udgangspunkt</t>
  </si>
  <si>
    <t>502 Møder, rejser, repræsentation</t>
  </si>
  <si>
    <t>Note</t>
  </si>
  <si>
    <t>450 Erhvervsansvarsforsikring</t>
  </si>
  <si>
    <t xml:space="preserve">   040 Huslejestigning Ølgod</t>
  </si>
  <si>
    <t>200 Ledelse og administration</t>
  </si>
  <si>
    <t>Doknr. 67518-13</t>
  </si>
  <si>
    <t>Regnskab</t>
  </si>
  <si>
    <t xml:space="preserve">for </t>
  </si>
  <si>
    <t xml:space="preserve">Budget </t>
  </si>
  <si>
    <t>for</t>
  </si>
  <si>
    <t xml:space="preserve">   055 Ny I 1</t>
  </si>
  <si>
    <t>700 Grunde og bygninger</t>
  </si>
  <si>
    <t xml:space="preserve">   402 Øvrige ledelse</t>
  </si>
  <si>
    <t>500 Tværgående</t>
  </si>
  <si>
    <t>996 Budgetoverførsel fra tidligere år</t>
  </si>
  <si>
    <t xml:space="preserve">   027 Vagtcentralydelse</t>
  </si>
  <si>
    <t>402 Fast personale (85%  af BC-løn)</t>
  </si>
  <si>
    <t>402 Fast personale (3 Inspek.)</t>
  </si>
  <si>
    <t>Ark 1</t>
  </si>
  <si>
    <t>Det frivillige beredskab</t>
  </si>
  <si>
    <t>Bemærkninger til noter:</t>
  </si>
  <si>
    <t>I beløbet indgår overgangsuddannelse for indsatsledere med 120.000 kr.</t>
  </si>
  <si>
    <t>85 % af Beredskabschefens løn konteres her. Øvrige lønudgifter er overført til Ledelse og administration.</t>
  </si>
  <si>
    <t>Nye udgifter til leasing af trailer med lys m.v. og trailer med luft m.v.</t>
  </si>
  <si>
    <t xml:space="preserve">I beløbet indgår udgifter på 30.000 kr. til Falck for eftersyn af brandhaner. </t>
  </si>
  <si>
    <t>Reduktion indarbejdet i ny brandslukningskontrakt</t>
  </si>
  <si>
    <t>Ny brandslukningskontrakt m.v. pr. 1. juli 2013 indtil 1. januar 2019</t>
  </si>
  <si>
    <t>Ny kontrakt på vagtcentralydelsen m.v. pr. 1. juli 2013 indtil 1. januar 2019</t>
  </si>
  <si>
    <t>Udgifter til SINE indgår som en del af vagtcentralydelsen</t>
  </si>
  <si>
    <t>Ny kontrakt indgået med Billund Kommune</t>
  </si>
  <si>
    <t>Huslejestigning er indarbejdet i budget 2014</t>
  </si>
  <si>
    <t>Ny kontrakt indgået med Vejen Kommune</t>
  </si>
  <si>
    <t>Ny kontrakt indgået med Ringkøbing-Skjern Kommune</t>
  </si>
  <si>
    <t>Bådaftale indgår i ny brandslukningskontrakt</t>
  </si>
  <si>
    <t>400 Personale (15% af BC-løn + Adm.)</t>
  </si>
  <si>
    <t>15 % af Beredskabschefens løn konteres her samt løn til fuldmægtig</t>
  </si>
  <si>
    <t xml:space="preserve">   ??? Trailere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</si>
</sst>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1"/>
    <xf numFmtId="0" fontId="2" fillId="0" borderId="0" xfId="1" applyFont="1" applyAlignment="1"/>
    <xf numFmtId="0" fontId="3" fillId="0" borderId="0" xfId="1" applyFont="1"/>
    <xf numFmtId="3" fontId="3" fillId="0" borderId="0" xfId="1" applyNumberFormat="1" applyFont="1"/>
    <xf numFmtId="3" fontId="3" fillId="0" borderId="0" xfId="1" applyNumberFormat="1" applyFont="1" applyAlignment="1">
      <alignment horizontal="right"/>
    </xf>
    <xf numFmtId="0" fontId="4" fillId="0" borderId="0" xfId="1" applyFont="1"/>
    <xf numFmtId="0" fontId="5" fillId="0" borderId="0" xfId="1" applyFont="1"/>
    <xf numFmtId="3" fontId="3" fillId="0" borderId="0" xfId="1" applyNumberFormat="1" applyFont="1" applyBorder="1"/>
    <xf numFmtId="3" fontId="3" fillId="0" borderId="0" xfId="1" applyNumberFormat="1" applyFont="1" applyBorder="1" applyAlignment="1">
      <alignment horizontal="right"/>
    </xf>
    <xf numFmtId="0" fontId="5" fillId="0" borderId="1" xfId="1" applyFont="1" applyBorder="1"/>
    <xf numFmtId="0" fontId="3" fillId="0" borderId="3" xfId="1" applyFont="1" applyBorder="1"/>
    <xf numFmtId="0" fontId="6" fillId="0" borderId="0" xfId="1" applyFont="1"/>
    <xf numFmtId="3" fontId="3" fillId="0" borderId="4" xfId="1" applyNumberFormat="1" applyFont="1" applyBorder="1" applyAlignment="1">
      <alignment horizontal="right"/>
    </xf>
    <xf numFmtId="0" fontId="3" fillId="0" borderId="0" xfId="1" applyFont="1" applyBorder="1"/>
    <xf numFmtId="3" fontId="3" fillId="0" borderId="4" xfId="1" applyNumberFormat="1" applyFont="1" applyBorder="1"/>
    <xf numFmtId="3" fontId="3" fillId="0" borderId="5" xfId="1" applyNumberFormat="1" applyFont="1" applyBorder="1"/>
    <xf numFmtId="3" fontId="7" fillId="0" borderId="0" xfId="1" applyNumberFormat="1" applyFont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0" fontId="3" fillId="0" borderId="1" xfId="1" applyFont="1" applyBorder="1"/>
    <xf numFmtId="3" fontId="3" fillId="0" borderId="6" xfId="1" applyNumberFormat="1" applyFont="1" applyBorder="1"/>
    <xf numFmtId="0" fontId="5" fillId="0" borderId="0" xfId="1" applyFont="1" applyBorder="1"/>
    <xf numFmtId="3" fontId="6" fillId="0" borderId="0" xfId="1" applyNumberFormat="1" applyFont="1" applyBorder="1"/>
    <xf numFmtId="3" fontId="5" fillId="0" borderId="0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0" fontId="7" fillId="0" borderId="0" xfId="1" applyFont="1"/>
    <xf numFmtId="0" fontId="8" fillId="0" borderId="0" xfId="1" applyFont="1"/>
    <xf numFmtId="0" fontId="8" fillId="0" borderId="0" xfId="1" applyFont="1" applyBorder="1"/>
    <xf numFmtId="0" fontId="3" fillId="0" borderId="0" xfId="1" applyFont="1" applyAlignment="1"/>
    <xf numFmtId="3" fontId="5" fillId="0" borderId="8" xfId="1" applyNumberFormat="1" applyFont="1" applyBorder="1" applyAlignment="1">
      <alignment horizontal="center"/>
    </xf>
    <xf numFmtId="49" fontId="5" fillId="0" borderId="10" xfId="1" applyNumberFormat="1" applyFont="1" applyBorder="1" applyAlignment="1">
      <alignment horizontal="center"/>
    </xf>
    <xf numFmtId="3" fontId="5" fillId="0" borderId="10" xfId="1" applyNumberFormat="1" applyFont="1" applyBorder="1" applyAlignment="1">
      <alignment horizontal="center"/>
    </xf>
    <xf numFmtId="3" fontId="7" fillId="0" borderId="11" xfId="1" applyNumberFormat="1" applyFont="1" applyBorder="1" applyAlignment="1">
      <alignment horizontal="right"/>
    </xf>
    <xf numFmtId="3" fontId="7" fillId="0" borderId="12" xfId="1" applyNumberFormat="1" applyFont="1" applyBorder="1" applyAlignment="1">
      <alignment horizontal="right"/>
    </xf>
    <xf numFmtId="3" fontId="7" fillId="0" borderId="13" xfId="1" applyNumberFormat="1" applyFont="1" applyBorder="1" applyAlignment="1">
      <alignment horizontal="right"/>
    </xf>
    <xf numFmtId="3" fontId="3" fillId="0" borderId="12" xfId="1" applyNumberFormat="1" applyFont="1" applyBorder="1" applyAlignment="1">
      <alignment horizontal="right"/>
    </xf>
    <xf numFmtId="3" fontId="3" fillId="0" borderId="11" xfId="1" applyNumberFormat="1" applyFont="1" applyBorder="1" applyAlignment="1">
      <alignment horizontal="right"/>
    </xf>
    <xf numFmtId="3" fontId="3" fillId="0" borderId="14" xfId="1" applyNumberFormat="1" applyFont="1" applyBorder="1" applyAlignment="1">
      <alignment horizontal="right"/>
    </xf>
    <xf numFmtId="3" fontId="3" fillId="0" borderId="11" xfId="1" applyNumberFormat="1" applyFont="1" applyFill="1" applyBorder="1" applyAlignment="1">
      <alignment horizontal="right"/>
    </xf>
    <xf numFmtId="0" fontId="7" fillId="0" borderId="0" xfId="1" applyFont="1" applyAlignment="1">
      <alignment horizontal="right"/>
    </xf>
    <xf numFmtId="3" fontId="7" fillId="0" borderId="5" xfId="1" applyNumberFormat="1" applyFont="1" applyBorder="1" applyAlignment="1">
      <alignment horizontal="right"/>
    </xf>
    <xf numFmtId="49" fontId="5" fillId="0" borderId="9" xfId="1" applyNumberFormat="1" applyFont="1" applyBorder="1" applyAlignment="1">
      <alignment horizontal="center"/>
    </xf>
    <xf numFmtId="3" fontId="3" fillId="0" borderId="14" xfId="1" applyNumberFormat="1" applyFont="1" applyFill="1" applyBorder="1" applyAlignment="1">
      <alignment horizontal="right"/>
    </xf>
    <xf numFmtId="3" fontId="3" fillId="0" borderId="16" xfId="1" applyNumberFormat="1" applyFont="1" applyFill="1" applyBorder="1" applyAlignment="1">
      <alignment horizontal="right"/>
    </xf>
    <xf numFmtId="3" fontId="7" fillId="0" borderId="6" xfId="1" applyNumberFormat="1" applyFont="1" applyBorder="1" applyAlignment="1">
      <alignment horizontal="right"/>
    </xf>
    <xf numFmtId="0" fontId="5" fillId="0" borderId="8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3" fontId="3" fillId="0" borderId="20" xfId="1" applyNumberFormat="1" applyFont="1" applyBorder="1" applyAlignment="1">
      <alignment horizontal="right"/>
    </xf>
    <xf numFmtId="3" fontId="3" fillId="0" borderId="18" xfId="1" applyNumberFormat="1" applyFont="1" applyBorder="1" applyAlignment="1">
      <alignment horizontal="right"/>
    </xf>
    <xf numFmtId="3" fontId="3" fillId="0" borderId="21" xfId="1" applyNumberFormat="1" applyFont="1" applyBorder="1" applyAlignment="1">
      <alignment horizontal="right"/>
    </xf>
    <xf numFmtId="0" fontId="3" fillId="0" borderId="5" xfId="1" applyFont="1" applyBorder="1"/>
    <xf numFmtId="0" fontId="3" fillId="0" borderId="22" xfId="1" applyFont="1" applyBorder="1"/>
    <xf numFmtId="0" fontId="5" fillId="0" borderId="22" xfId="1" applyFont="1" applyBorder="1"/>
    <xf numFmtId="0" fontId="10" fillId="0" borderId="1" xfId="1" applyFont="1" applyBorder="1"/>
    <xf numFmtId="3" fontId="7" fillId="0" borderId="24" xfId="1" applyNumberFormat="1" applyFont="1" applyFill="1" applyBorder="1"/>
    <xf numFmtId="3" fontId="3" fillId="0" borderId="18" xfId="1" applyNumberFormat="1" applyFont="1" applyBorder="1"/>
    <xf numFmtId="3" fontId="3" fillId="0" borderId="24" xfId="1" applyNumberFormat="1" applyFont="1" applyBorder="1"/>
    <xf numFmtId="3" fontId="3" fillId="0" borderId="21" xfId="1" applyNumberFormat="1" applyFont="1" applyBorder="1"/>
    <xf numFmtId="3" fontId="3" fillId="0" borderId="20" xfId="1" applyNumberFormat="1" applyFont="1" applyFill="1" applyBorder="1" applyAlignment="1">
      <alignment horizontal="right"/>
    </xf>
    <xf numFmtId="3" fontId="3" fillId="0" borderId="25" xfId="1" applyNumberFormat="1" applyFont="1" applyBorder="1"/>
    <xf numFmtId="3" fontId="3" fillId="0" borderId="20" xfId="1" applyNumberFormat="1" applyFont="1" applyBorder="1"/>
    <xf numFmtId="3" fontId="3" fillId="0" borderId="26" xfId="1" applyNumberFormat="1" applyFont="1" applyBorder="1"/>
    <xf numFmtId="3" fontId="5" fillId="2" borderId="2" xfId="1" applyNumberFormat="1" applyFont="1" applyFill="1" applyBorder="1"/>
    <xf numFmtId="3" fontId="5" fillId="3" borderId="2" xfId="1" applyNumberFormat="1" applyFont="1" applyFill="1" applyBorder="1"/>
    <xf numFmtId="3" fontId="5" fillId="3" borderId="2" xfId="1" applyNumberFormat="1" applyFont="1" applyFill="1" applyBorder="1" applyAlignment="1">
      <alignment horizontal="right"/>
    </xf>
    <xf numFmtId="3" fontId="3" fillId="4" borderId="7" xfId="1" applyNumberFormat="1" applyFont="1" applyFill="1" applyBorder="1"/>
    <xf numFmtId="3" fontId="7" fillId="4" borderId="7" xfId="1" applyNumberFormat="1" applyFont="1" applyFill="1" applyBorder="1"/>
    <xf numFmtId="3" fontId="3" fillId="4" borderId="17" xfId="1" applyNumberFormat="1" applyFont="1" applyFill="1" applyBorder="1"/>
    <xf numFmtId="3" fontId="3" fillId="4" borderId="7" xfId="1" applyNumberFormat="1" applyFont="1" applyFill="1" applyBorder="1" applyAlignment="1">
      <alignment horizontal="right"/>
    </xf>
    <xf numFmtId="3" fontId="7" fillId="4" borderId="2" xfId="1" applyNumberFormat="1" applyFont="1" applyFill="1" applyBorder="1"/>
    <xf numFmtId="3" fontId="3" fillId="5" borderId="13" xfId="1" applyNumberFormat="1" applyFont="1" applyFill="1" applyBorder="1"/>
    <xf numFmtId="3" fontId="7" fillId="5" borderId="7" xfId="1" applyNumberFormat="1" applyFont="1" applyFill="1" applyBorder="1"/>
    <xf numFmtId="3" fontId="3" fillId="5" borderId="7" xfId="1" applyNumberFormat="1" applyFont="1" applyFill="1" applyBorder="1" applyAlignment="1">
      <alignment horizontal="right"/>
    </xf>
    <xf numFmtId="3" fontId="7" fillId="5" borderId="11" xfId="1" applyNumberFormat="1" applyFont="1" applyFill="1" applyBorder="1"/>
    <xf numFmtId="3" fontId="3" fillId="5" borderId="2" xfId="1" applyNumberFormat="1" applyFont="1" applyFill="1" applyBorder="1"/>
    <xf numFmtId="3" fontId="3" fillId="5" borderId="12" xfId="1" applyNumberFormat="1" applyFont="1" applyFill="1" applyBorder="1"/>
    <xf numFmtId="3" fontId="7" fillId="5" borderId="13" xfId="1" applyNumberFormat="1" applyFont="1" applyFill="1" applyBorder="1"/>
    <xf numFmtId="3" fontId="1" fillId="0" borderId="0" xfId="1" applyNumberFormat="1"/>
    <xf numFmtId="3" fontId="3" fillId="4" borderId="2" xfId="1" applyNumberFormat="1" applyFont="1" applyFill="1" applyBorder="1"/>
    <xf numFmtId="3" fontId="5" fillId="0" borderId="0" xfId="1" applyNumberFormat="1" applyFont="1"/>
    <xf numFmtId="3" fontId="3" fillId="0" borderId="15" xfId="1" applyNumberFormat="1" applyFont="1" applyBorder="1"/>
    <xf numFmtId="3" fontId="0" fillId="0" borderId="0" xfId="0" applyNumberFormat="1"/>
    <xf numFmtId="3" fontId="3" fillId="5" borderId="9" xfId="1" applyNumberFormat="1" applyFont="1" applyFill="1" applyBorder="1"/>
    <xf numFmtId="3" fontId="7" fillId="5" borderId="17" xfId="1" applyNumberFormat="1" applyFont="1" applyFill="1" applyBorder="1"/>
    <xf numFmtId="3" fontId="3" fillId="0" borderId="16" xfId="1" applyNumberFormat="1" applyFont="1" applyBorder="1"/>
    <xf numFmtId="3" fontId="3" fillId="0" borderId="16" xfId="1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5" borderId="4" xfId="1" applyFont="1" applyFill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5" fillId="6" borderId="2" xfId="1" applyNumberFormat="1" applyFont="1" applyFill="1" applyBorder="1" applyAlignment="1">
      <alignment horizontal="right"/>
    </xf>
    <xf numFmtId="0" fontId="11" fillId="6" borderId="2" xfId="0" applyFont="1" applyFill="1" applyBorder="1" applyAlignment="1">
      <alignment horizontal="center"/>
    </xf>
    <xf numFmtId="0" fontId="11" fillId="0" borderId="0" xfId="0" applyFont="1"/>
    <xf numFmtId="3" fontId="11" fillId="0" borderId="0" xfId="0" applyNumberFormat="1" applyFont="1"/>
    <xf numFmtId="3" fontId="5" fillId="2" borderId="2" xfId="1" applyNumberFormat="1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/>
    </xf>
    <xf numFmtId="3" fontId="7" fillId="5" borderId="2" xfId="1" applyNumberFormat="1" applyFont="1" applyFill="1" applyBorder="1"/>
    <xf numFmtId="3" fontId="3" fillId="5" borderId="17" xfId="1" applyNumberFormat="1" applyFont="1" applyFill="1" applyBorder="1"/>
    <xf numFmtId="3" fontId="3" fillId="5" borderId="27" xfId="1" applyNumberFormat="1" applyFont="1" applyFill="1" applyBorder="1"/>
    <xf numFmtId="3" fontId="3" fillId="5" borderId="9" xfId="1" applyNumberFormat="1" applyFont="1" applyFill="1" applyBorder="1" applyAlignment="1">
      <alignment horizontal="right"/>
    </xf>
    <xf numFmtId="0" fontId="11" fillId="5" borderId="23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0" borderId="0" xfId="0" applyFont="1" applyFill="1"/>
  </cellXfs>
  <cellStyles count="3"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abSelected="1" topLeftCell="A109" workbookViewId="0">
      <selection activeCell="H32" sqref="H32"/>
    </sheetView>
  </sheetViews>
  <sheetFormatPr defaultRowHeight="15" x14ac:dyDescent="0.25"/>
  <cols>
    <col min="1" max="1" width="2.42578125" customWidth="1"/>
    <col min="4" max="4" width="19.42578125" customWidth="1"/>
    <col min="5" max="5" width="8.85546875" style="82" customWidth="1"/>
    <col min="6" max="6" width="8.85546875" customWidth="1"/>
    <col min="7" max="8" width="12.28515625" customWidth="1"/>
    <col min="9" max="9" width="4.5703125" style="87" customWidth="1"/>
  </cols>
  <sheetData>
    <row r="1" spans="1:9" ht="20.25" x14ac:dyDescent="0.3">
      <c r="A1" s="2" t="s">
        <v>58</v>
      </c>
      <c r="B1" s="3"/>
      <c r="C1" s="3"/>
      <c r="D1" s="1"/>
      <c r="E1" s="78"/>
      <c r="F1" s="1"/>
      <c r="G1" s="39" t="s">
        <v>59</v>
      </c>
      <c r="I1" s="5" t="s">
        <v>67</v>
      </c>
    </row>
    <row r="2" spans="1:9" x14ac:dyDescent="0.25">
      <c r="A2" s="28"/>
      <c r="B2" s="3"/>
      <c r="C2" s="3"/>
      <c r="D2" s="1"/>
      <c r="E2" s="78"/>
      <c r="F2" s="1"/>
      <c r="G2" s="25"/>
      <c r="H2" s="4"/>
      <c r="I2" s="87" t="s">
        <v>80</v>
      </c>
    </row>
    <row r="3" spans="1:9" x14ac:dyDescent="0.25">
      <c r="A3" s="3"/>
      <c r="B3" s="3"/>
      <c r="C3" s="3"/>
      <c r="D3" s="3"/>
      <c r="E3" s="4"/>
      <c r="F3" s="3"/>
      <c r="G3" s="4"/>
      <c r="H3" s="5"/>
    </row>
    <row r="4" spans="1:9" ht="18" x14ac:dyDescent="0.25">
      <c r="A4" s="6" t="s">
        <v>0</v>
      </c>
      <c r="B4" s="3"/>
      <c r="C4" s="3"/>
      <c r="D4" s="3"/>
      <c r="E4" s="4"/>
      <c r="F4" s="3"/>
      <c r="G4" s="4"/>
      <c r="H4" s="5"/>
    </row>
    <row r="5" spans="1:9" ht="18.75" thickBot="1" x14ac:dyDescent="0.3">
      <c r="A5" s="6"/>
      <c r="B5" s="3"/>
      <c r="C5" s="3"/>
      <c r="D5" s="3"/>
      <c r="E5" s="4"/>
      <c r="F5" s="3"/>
      <c r="G5" s="4"/>
      <c r="H5" s="5"/>
    </row>
    <row r="6" spans="1:9" x14ac:dyDescent="0.25">
      <c r="A6" s="7"/>
      <c r="B6" s="7"/>
      <c r="C6" s="7"/>
      <c r="D6" s="7"/>
      <c r="E6" s="29" t="s">
        <v>68</v>
      </c>
      <c r="F6" s="45" t="s">
        <v>70</v>
      </c>
      <c r="G6" s="29" t="s">
        <v>1</v>
      </c>
      <c r="H6" s="29" t="s">
        <v>60</v>
      </c>
      <c r="I6" s="88"/>
    </row>
    <row r="7" spans="1:9" x14ac:dyDescent="0.25">
      <c r="A7" s="7"/>
      <c r="B7" s="7"/>
      <c r="C7" s="7"/>
      <c r="D7" s="7"/>
      <c r="E7" s="31" t="s">
        <v>69</v>
      </c>
      <c r="F7" s="46" t="s">
        <v>71</v>
      </c>
      <c r="G7" s="30" t="s">
        <v>61</v>
      </c>
      <c r="H7" s="31" t="s">
        <v>1</v>
      </c>
      <c r="I7" s="89" t="s">
        <v>63</v>
      </c>
    </row>
    <row r="8" spans="1:9" ht="15.75" thickBot="1" x14ac:dyDescent="0.3">
      <c r="A8" s="26"/>
      <c r="C8" s="3"/>
      <c r="D8" s="3"/>
      <c r="E8" s="41">
        <v>2012</v>
      </c>
      <c r="F8" s="47">
        <v>2013</v>
      </c>
      <c r="G8" s="41">
        <v>2014</v>
      </c>
      <c r="H8" s="41">
        <v>2014</v>
      </c>
      <c r="I8" s="90"/>
    </row>
    <row r="9" spans="1:9" x14ac:dyDescent="0.25">
      <c r="A9" s="26" t="s">
        <v>2</v>
      </c>
      <c r="B9" s="3"/>
      <c r="C9" s="3"/>
      <c r="D9" s="3"/>
      <c r="E9" s="4"/>
      <c r="F9" s="3"/>
      <c r="G9" s="24"/>
      <c r="H9" s="24"/>
    </row>
    <row r="10" spans="1:9" ht="15.75" thickBot="1" x14ac:dyDescent="0.3">
      <c r="A10" s="26" t="s">
        <v>3</v>
      </c>
      <c r="B10" s="3"/>
      <c r="C10" s="3"/>
      <c r="D10" s="3"/>
      <c r="E10" s="4"/>
      <c r="F10" s="3"/>
      <c r="G10" s="8"/>
      <c r="H10" s="9"/>
    </row>
    <row r="11" spans="1:9" ht="15.75" thickBot="1" x14ac:dyDescent="0.3">
      <c r="A11" s="27" t="s">
        <v>4</v>
      </c>
      <c r="B11" s="21"/>
      <c r="C11" s="21"/>
      <c r="D11" s="21"/>
      <c r="E11" s="109">
        <f t="shared" ref="E11:G11" si="0">SUM(E16,E111)</f>
        <v>13638135</v>
      </c>
      <c r="F11" s="109">
        <f t="shared" si="0"/>
        <v>13668231</v>
      </c>
      <c r="G11" s="109">
        <f t="shared" si="0"/>
        <v>13706343</v>
      </c>
      <c r="H11" s="109">
        <f>SUM(H16,H111)</f>
        <v>13706171</v>
      </c>
      <c r="I11" s="110"/>
    </row>
    <row r="12" spans="1:9" x14ac:dyDescent="0.25">
      <c r="A12" s="3"/>
      <c r="B12" s="3" t="s">
        <v>5</v>
      </c>
      <c r="C12" s="3"/>
      <c r="D12" s="3"/>
      <c r="E12" s="4"/>
      <c r="F12" s="4"/>
      <c r="G12" s="8"/>
      <c r="H12" s="9"/>
    </row>
    <row r="13" spans="1:9" x14ac:dyDescent="0.25">
      <c r="A13" s="3"/>
      <c r="B13" s="3" t="s">
        <v>6</v>
      </c>
      <c r="C13" s="3"/>
      <c r="D13" s="1"/>
      <c r="E13" s="78"/>
      <c r="F13" s="78"/>
      <c r="G13" s="1"/>
      <c r="H13" s="9"/>
    </row>
    <row r="14" spans="1:9" x14ac:dyDescent="0.25">
      <c r="A14" s="3"/>
      <c r="B14" s="7" t="s">
        <v>7</v>
      </c>
      <c r="C14" s="3"/>
      <c r="D14" s="3"/>
      <c r="E14" s="4"/>
      <c r="F14" s="4"/>
      <c r="G14" s="3"/>
      <c r="H14" s="9"/>
    </row>
    <row r="15" spans="1:9" ht="15.75" thickBot="1" x14ac:dyDescent="0.3">
      <c r="A15" s="3"/>
      <c r="B15" s="7"/>
      <c r="C15" s="3" t="s">
        <v>8</v>
      </c>
      <c r="D15" s="3"/>
      <c r="E15" s="4"/>
      <c r="F15" s="4"/>
      <c r="G15" s="3"/>
      <c r="H15" s="9"/>
    </row>
    <row r="16" spans="1:9" ht="15.75" thickBot="1" x14ac:dyDescent="0.3">
      <c r="A16" s="10" t="s">
        <v>9</v>
      </c>
      <c r="B16" s="10"/>
      <c r="C16" s="10"/>
      <c r="D16" s="53"/>
      <c r="E16" s="113">
        <f t="shared" ref="E16:G16" si="1">SUM(E18,E41,E53,)</f>
        <v>13595821</v>
      </c>
      <c r="F16" s="113">
        <f t="shared" si="1"/>
        <v>13626060</v>
      </c>
      <c r="G16" s="113">
        <f t="shared" si="1"/>
        <v>13664172</v>
      </c>
      <c r="H16" s="113">
        <f>SUM(H18,H41,H53,)</f>
        <v>13664000</v>
      </c>
      <c r="I16" s="91"/>
    </row>
    <row r="17" spans="1:9" ht="15.75" thickBot="1" x14ac:dyDescent="0.3">
      <c r="A17" s="11"/>
      <c r="B17" s="11"/>
      <c r="C17" s="11"/>
      <c r="D17" s="11"/>
      <c r="E17" s="8"/>
      <c r="F17" s="8"/>
      <c r="G17" s="8"/>
      <c r="H17" s="9"/>
    </row>
    <row r="18" spans="1:9" ht="16.5" thickBot="1" x14ac:dyDescent="0.3">
      <c r="A18" s="54" t="s">
        <v>10</v>
      </c>
      <c r="B18" s="19"/>
      <c r="C18" s="19"/>
      <c r="D18" s="52"/>
      <c r="E18" s="64">
        <f t="shared" ref="E18:G18" si="2">SUM(E19,E25,E29,)</f>
        <v>1291646</v>
      </c>
      <c r="F18" s="64">
        <f t="shared" si="2"/>
        <v>693736</v>
      </c>
      <c r="G18" s="64">
        <f t="shared" si="2"/>
        <v>693536</v>
      </c>
      <c r="H18" s="64">
        <f>SUM(H19,H25,H29,)</f>
        <v>921000</v>
      </c>
      <c r="I18" s="92"/>
    </row>
    <row r="19" spans="1:9" ht="15.75" thickBot="1" x14ac:dyDescent="0.3">
      <c r="A19" s="14"/>
      <c r="B19" s="21" t="s">
        <v>11</v>
      </c>
      <c r="C19" s="14"/>
      <c r="D19" s="14"/>
      <c r="E19" s="66">
        <f t="shared" ref="E19:G19" si="3">SUM(E20:E24)</f>
        <v>1153631</v>
      </c>
      <c r="F19" s="66">
        <f t="shared" si="3"/>
        <v>618466</v>
      </c>
      <c r="G19" s="66">
        <f t="shared" si="3"/>
        <v>618466</v>
      </c>
      <c r="H19" s="66">
        <f>SUM(H20:H24)</f>
        <v>774000</v>
      </c>
      <c r="I19" s="93"/>
    </row>
    <row r="20" spans="1:9" x14ac:dyDescent="0.25">
      <c r="A20" s="12"/>
      <c r="B20" s="3"/>
      <c r="C20" s="3" t="s">
        <v>78</v>
      </c>
      <c r="D20" s="3"/>
      <c r="E20" s="15">
        <v>1070964</v>
      </c>
      <c r="F20" s="15">
        <v>547696</v>
      </c>
      <c r="G20" s="48">
        <v>547696</v>
      </c>
      <c r="H20" s="32">
        <v>548000</v>
      </c>
      <c r="I20" s="94">
        <v>1</v>
      </c>
    </row>
    <row r="21" spans="1:9" x14ac:dyDescent="0.25">
      <c r="A21" s="3"/>
      <c r="B21" s="3"/>
      <c r="C21" s="3" t="s">
        <v>13</v>
      </c>
      <c r="D21" s="3"/>
      <c r="E21" s="16">
        <v>54495</v>
      </c>
      <c r="F21" s="16">
        <v>35610</v>
      </c>
      <c r="G21" s="49">
        <v>35610</v>
      </c>
      <c r="H21" s="33">
        <v>190000</v>
      </c>
      <c r="I21" s="95">
        <v>2</v>
      </c>
    </row>
    <row r="22" spans="1:9" x14ac:dyDescent="0.25">
      <c r="A22" s="3"/>
      <c r="B22" s="3"/>
      <c r="C22" s="3" t="s">
        <v>14</v>
      </c>
      <c r="D22" s="3"/>
      <c r="E22" s="16">
        <v>22954</v>
      </c>
      <c r="F22" s="16">
        <v>25090</v>
      </c>
      <c r="G22" s="49">
        <v>25090</v>
      </c>
      <c r="H22" s="33">
        <v>25000</v>
      </c>
      <c r="I22" s="95"/>
    </row>
    <row r="23" spans="1:9" x14ac:dyDescent="0.25">
      <c r="A23" s="3"/>
      <c r="B23" s="3"/>
      <c r="C23" s="3" t="s">
        <v>15</v>
      </c>
      <c r="D23" s="3"/>
      <c r="E23" s="16">
        <v>5218</v>
      </c>
      <c r="F23" s="16">
        <v>3560</v>
      </c>
      <c r="G23" s="49">
        <v>3560</v>
      </c>
      <c r="H23" s="40">
        <v>6000</v>
      </c>
      <c r="I23" s="95"/>
    </row>
    <row r="24" spans="1:9" ht="15.75" thickBot="1" x14ac:dyDescent="0.3">
      <c r="A24" s="3"/>
      <c r="B24" s="3"/>
      <c r="C24" s="3" t="s">
        <v>64</v>
      </c>
      <c r="D24" s="3"/>
      <c r="E24" s="20">
        <v>0</v>
      </c>
      <c r="F24" s="20">
        <v>6510</v>
      </c>
      <c r="G24" s="50">
        <v>6510</v>
      </c>
      <c r="H24" s="44">
        <v>5000</v>
      </c>
      <c r="I24" s="96"/>
    </row>
    <row r="25" spans="1:9" ht="15.75" thickBot="1" x14ac:dyDescent="0.3">
      <c r="A25" s="14"/>
      <c r="B25" s="21" t="s">
        <v>16</v>
      </c>
      <c r="C25" s="14"/>
      <c r="D25" s="14"/>
      <c r="E25" s="66">
        <f t="shared" ref="E25:G25" si="4">SUM(E26:E28)</f>
        <v>68168</v>
      </c>
      <c r="F25" s="66">
        <f t="shared" si="4"/>
        <v>65030</v>
      </c>
      <c r="G25" s="66">
        <f t="shared" si="4"/>
        <v>65030</v>
      </c>
      <c r="H25" s="66">
        <f>SUM(H26:H28)</f>
        <v>80000</v>
      </c>
      <c r="I25" s="93"/>
    </row>
    <row r="26" spans="1:9" x14ac:dyDescent="0.25">
      <c r="A26" s="3"/>
      <c r="B26" s="3"/>
      <c r="C26" s="3" t="s">
        <v>17</v>
      </c>
      <c r="D26" s="3"/>
      <c r="E26" s="15">
        <v>6593</v>
      </c>
      <c r="F26" s="15">
        <v>10040</v>
      </c>
      <c r="G26" s="48">
        <v>10040</v>
      </c>
      <c r="H26" s="34">
        <v>10000</v>
      </c>
      <c r="I26" s="94"/>
    </row>
    <row r="27" spans="1:9" x14ac:dyDescent="0.25">
      <c r="A27" s="3"/>
      <c r="B27" s="3"/>
      <c r="C27" s="3" t="s">
        <v>62</v>
      </c>
      <c r="D27" s="3"/>
      <c r="E27" s="16">
        <v>14154</v>
      </c>
      <c r="F27" s="16">
        <v>20080</v>
      </c>
      <c r="G27" s="49">
        <v>20080</v>
      </c>
      <c r="H27" s="33">
        <v>20000</v>
      </c>
      <c r="I27" s="95"/>
    </row>
    <row r="28" spans="1:9" ht="15.75" thickBot="1" x14ac:dyDescent="0.3">
      <c r="A28" s="3"/>
      <c r="B28" s="3"/>
      <c r="C28" s="3" t="s">
        <v>18</v>
      </c>
      <c r="D28" s="3"/>
      <c r="E28" s="20">
        <v>47421</v>
      </c>
      <c r="F28" s="20">
        <v>34910</v>
      </c>
      <c r="G28" s="49">
        <v>34910</v>
      </c>
      <c r="H28" s="33">
        <v>50000</v>
      </c>
      <c r="I28" s="96"/>
    </row>
    <row r="29" spans="1:9" ht="15.75" thickBot="1" x14ac:dyDescent="0.3">
      <c r="A29" s="14"/>
      <c r="B29" s="21" t="s">
        <v>19</v>
      </c>
      <c r="C29" s="14"/>
      <c r="D29" s="14"/>
      <c r="E29" s="67">
        <f t="shared" ref="E29:G29" si="5">SUM(E30:E32)</f>
        <v>69847</v>
      </c>
      <c r="F29" s="67">
        <f t="shared" si="5"/>
        <v>10240</v>
      </c>
      <c r="G29" s="67">
        <f t="shared" si="5"/>
        <v>10040</v>
      </c>
      <c r="H29" s="67">
        <f>SUM(H30:H32)</f>
        <v>67000</v>
      </c>
      <c r="I29" s="93"/>
    </row>
    <row r="30" spans="1:9" x14ac:dyDescent="0.25">
      <c r="A30" s="3"/>
      <c r="B30" s="3"/>
      <c r="C30" s="3" t="s">
        <v>20</v>
      </c>
      <c r="D30" s="3"/>
      <c r="E30" s="15">
        <v>69847</v>
      </c>
      <c r="F30" s="15">
        <v>8030</v>
      </c>
      <c r="G30" s="48">
        <v>8030</v>
      </c>
      <c r="H30" s="32">
        <v>15000</v>
      </c>
      <c r="I30" s="94"/>
    </row>
    <row r="31" spans="1:9" x14ac:dyDescent="0.25">
      <c r="A31" s="3"/>
      <c r="B31" s="3"/>
      <c r="C31" s="3" t="s">
        <v>21</v>
      </c>
      <c r="D31" s="3"/>
      <c r="E31" s="16">
        <v>0</v>
      </c>
      <c r="F31" s="16">
        <v>2010</v>
      </c>
      <c r="G31" s="49">
        <v>2010</v>
      </c>
      <c r="H31" s="33">
        <v>52000</v>
      </c>
      <c r="I31" s="95">
        <v>3</v>
      </c>
    </row>
    <row r="32" spans="1:9" x14ac:dyDescent="0.25">
      <c r="A32" s="3"/>
      <c r="B32" s="7" t="s">
        <v>73</v>
      </c>
      <c r="C32" s="3"/>
      <c r="D32" s="3"/>
      <c r="E32" s="16">
        <v>0</v>
      </c>
      <c r="F32" s="51">
        <v>200</v>
      </c>
      <c r="G32" s="16">
        <v>0</v>
      </c>
      <c r="H32" s="40">
        <v>0</v>
      </c>
      <c r="I32" s="95"/>
    </row>
    <row r="33" spans="1:9" x14ac:dyDescent="0.25">
      <c r="A33" s="3"/>
      <c r="B33" s="3"/>
      <c r="C33" s="3"/>
      <c r="D33" s="3"/>
      <c r="E33" s="4"/>
      <c r="F33" s="3"/>
      <c r="G33" s="8"/>
      <c r="H33" s="17"/>
    </row>
    <row r="34" spans="1:9" x14ac:dyDescent="0.25">
      <c r="A34" s="3"/>
      <c r="B34" s="3"/>
      <c r="C34" s="3"/>
      <c r="D34" s="3"/>
      <c r="E34" s="4"/>
      <c r="F34" s="3"/>
      <c r="G34" s="8"/>
      <c r="H34" s="17"/>
    </row>
    <row r="35" spans="1:9" x14ac:dyDescent="0.25">
      <c r="A35" s="3"/>
      <c r="B35" s="3"/>
      <c r="C35" s="3"/>
      <c r="D35" s="3"/>
      <c r="E35" s="4"/>
      <c r="F35" s="3"/>
      <c r="G35" s="8"/>
      <c r="H35" s="17"/>
      <c r="I35" s="97"/>
    </row>
    <row r="36" spans="1:9" ht="15.75" thickBot="1" x14ac:dyDescent="0.3">
      <c r="A36" s="3"/>
      <c r="B36" s="3"/>
      <c r="C36" s="3"/>
      <c r="D36" s="3"/>
      <c r="E36" s="4"/>
      <c r="F36" s="3"/>
      <c r="G36" s="8"/>
      <c r="H36" s="17"/>
      <c r="I36" s="97"/>
    </row>
    <row r="37" spans="1:9" x14ac:dyDescent="0.25">
      <c r="A37" s="3"/>
      <c r="B37" s="3"/>
      <c r="C37" s="3"/>
      <c r="D37" s="3"/>
      <c r="E37" s="29" t="s">
        <v>68</v>
      </c>
      <c r="F37" s="45" t="s">
        <v>70</v>
      </c>
      <c r="G37" s="29" t="s">
        <v>1</v>
      </c>
      <c r="H37" s="29" t="s">
        <v>60</v>
      </c>
      <c r="I37" s="88"/>
    </row>
    <row r="38" spans="1:9" x14ac:dyDescent="0.25">
      <c r="A38" s="3"/>
      <c r="B38" s="3"/>
      <c r="C38" s="3"/>
      <c r="D38" s="3"/>
      <c r="E38" s="31" t="s">
        <v>69</v>
      </c>
      <c r="F38" s="46" t="s">
        <v>71</v>
      </c>
      <c r="G38" s="30" t="s">
        <v>61</v>
      </c>
      <c r="H38" s="31" t="s">
        <v>1</v>
      </c>
      <c r="I38" s="89" t="s">
        <v>63</v>
      </c>
    </row>
    <row r="39" spans="1:9" ht="15.75" thickBot="1" x14ac:dyDescent="0.3">
      <c r="A39" s="3"/>
      <c r="B39" s="3"/>
      <c r="C39" s="3"/>
      <c r="D39" s="3"/>
      <c r="E39" s="41">
        <v>2012</v>
      </c>
      <c r="F39" s="47">
        <v>2013</v>
      </c>
      <c r="G39" s="41">
        <v>2014</v>
      </c>
      <c r="H39" s="41">
        <v>2014</v>
      </c>
      <c r="I39" s="90"/>
    </row>
    <row r="40" spans="1:9" ht="15.75" thickBot="1" x14ac:dyDescent="0.3">
      <c r="A40" s="7"/>
      <c r="B40" s="7"/>
      <c r="C40" s="7"/>
      <c r="D40" s="7"/>
      <c r="E40" s="80"/>
      <c r="F40" s="7"/>
      <c r="G40" s="24"/>
      <c r="H40" s="23"/>
      <c r="I40" s="97"/>
    </row>
    <row r="41" spans="1:9" ht="16.5" thickBot="1" x14ac:dyDescent="0.3">
      <c r="A41" s="54" t="s">
        <v>22</v>
      </c>
      <c r="B41" s="19"/>
      <c r="C41" s="19"/>
      <c r="D41" s="19"/>
      <c r="E41" s="64">
        <f t="shared" ref="E41:G41" si="6">SUM(E42,E44)</f>
        <v>1429801</v>
      </c>
      <c r="F41" s="64">
        <f t="shared" si="6"/>
        <v>1336891</v>
      </c>
      <c r="G41" s="64">
        <f t="shared" si="6"/>
        <v>1336891</v>
      </c>
      <c r="H41" s="64">
        <f>SUM(H42,H44)</f>
        <v>1480000</v>
      </c>
      <c r="I41" s="98"/>
    </row>
    <row r="42" spans="1:9" ht="15.75" thickBot="1" x14ac:dyDescent="0.3">
      <c r="A42" s="14"/>
      <c r="B42" s="14" t="s">
        <v>11</v>
      </c>
      <c r="C42" s="14"/>
      <c r="D42" s="14"/>
      <c r="E42" s="67">
        <f t="shared" ref="E42:G42" si="7">E43</f>
        <v>1530586</v>
      </c>
      <c r="F42" s="67">
        <f t="shared" si="7"/>
        <v>1474251</v>
      </c>
      <c r="G42" s="67">
        <f t="shared" si="7"/>
        <v>1474251</v>
      </c>
      <c r="H42" s="67">
        <f>H43</f>
        <v>1580000</v>
      </c>
      <c r="I42" s="99"/>
    </row>
    <row r="43" spans="1:9" ht="15.75" thickBot="1" x14ac:dyDescent="0.3">
      <c r="A43" s="12"/>
      <c r="B43" s="3"/>
      <c r="C43" s="3" t="s">
        <v>79</v>
      </c>
      <c r="D43" s="3"/>
      <c r="E43" s="81">
        <v>1530586</v>
      </c>
      <c r="F43" s="81">
        <v>1474251</v>
      </c>
      <c r="G43" s="55">
        <v>1474251</v>
      </c>
      <c r="H43" s="18">
        <v>1580000</v>
      </c>
      <c r="I43" s="100"/>
    </row>
    <row r="44" spans="1:9" ht="15.75" thickBot="1" x14ac:dyDescent="0.3">
      <c r="A44" s="14"/>
      <c r="B44" s="14" t="s">
        <v>16</v>
      </c>
      <c r="C44" s="14"/>
      <c r="D44" s="14"/>
      <c r="E44" s="67">
        <f t="shared" ref="E44:G44" si="8">E45</f>
        <v>-100785</v>
      </c>
      <c r="F44" s="67">
        <f t="shared" si="8"/>
        <v>-137360</v>
      </c>
      <c r="G44" s="67">
        <f t="shared" si="8"/>
        <v>-137360</v>
      </c>
      <c r="H44" s="67">
        <f>H45</f>
        <v>-100000</v>
      </c>
      <c r="I44" s="99"/>
    </row>
    <row r="45" spans="1:9" x14ac:dyDescent="0.25">
      <c r="A45" s="3"/>
      <c r="B45" s="3"/>
      <c r="C45" s="3" t="s">
        <v>23</v>
      </c>
      <c r="D45" s="3"/>
      <c r="E45" s="77">
        <f t="shared" ref="E45:G45" si="9">SUM(E46:E47)</f>
        <v>-100785</v>
      </c>
      <c r="F45" s="77">
        <f t="shared" si="9"/>
        <v>-137360</v>
      </c>
      <c r="G45" s="77">
        <f t="shared" si="9"/>
        <v>-137360</v>
      </c>
      <c r="H45" s="77">
        <f>SUM(H46:H47)</f>
        <v>-100000</v>
      </c>
      <c r="I45" s="101"/>
    </row>
    <row r="46" spans="1:9" x14ac:dyDescent="0.25">
      <c r="A46" s="3"/>
      <c r="B46" s="3"/>
      <c r="C46" s="3" t="s">
        <v>24</v>
      </c>
      <c r="D46" s="3"/>
      <c r="E46" s="16">
        <v>-24866</v>
      </c>
      <c r="F46" s="16">
        <v>-61050</v>
      </c>
      <c r="G46" s="56">
        <v>-61050</v>
      </c>
      <c r="H46" s="35">
        <v>-50000</v>
      </c>
      <c r="I46" s="102"/>
    </row>
    <row r="47" spans="1:9" x14ac:dyDescent="0.25">
      <c r="A47" s="3"/>
      <c r="B47" s="3"/>
      <c r="C47" s="3" t="s">
        <v>25</v>
      </c>
      <c r="D47" s="3"/>
      <c r="E47" s="16">
        <v>-75919</v>
      </c>
      <c r="F47" s="16">
        <v>-76310</v>
      </c>
      <c r="G47" s="56">
        <v>-76310</v>
      </c>
      <c r="H47" s="35">
        <v>-50000</v>
      </c>
      <c r="I47" s="102"/>
    </row>
    <row r="48" spans="1:9" ht="15.75" thickBot="1" x14ac:dyDescent="0.3">
      <c r="A48" s="3"/>
      <c r="B48" s="3"/>
      <c r="C48" s="3"/>
      <c r="D48" s="3"/>
      <c r="E48" s="4"/>
      <c r="F48" s="3"/>
      <c r="G48" s="8"/>
      <c r="H48" s="9"/>
      <c r="I48" s="97"/>
    </row>
    <row r="49" spans="1:9" x14ac:dyDescent="0.25">
      <c r="A49" s="3"/>
      <c r="B49" s="3"/>
      <c r="C49" s="3"/>
      <c r="D49" s="3"/>
      <c r="E49" s="29" t="s">
        <v>68</v>
      </c>
      <c r="F49" s="45" t="s">
        <v>70</v>
      </c>
      <c r="G49" s="29" t="s">
        <v>1</v>
      </c>
      <c r="H49" s="29" t="s">
        <v>60</v>
      </c>
      <c r="I49" s="88"/>
    </row>
    <row r="50" spans="1:9" x14ac:dyDescent="0.25">
      <c r="A50" s="3"/>
      <c r="B50" s="3"/>
      <c r="C50" s="3"/>
      <c r="D50" s="3"/>
      <c r="E50" s="31" t="s">
        <v>69</v>
      </c>
      <c r="F50" s="46" t="s">
        <v>71</v>
      </c>
      <c r="G50" s="30" t="s">
        <v>61</v>
      </c>
      <c r="H50" s="31" t="s">
        <v>1</v>
      </c>
      <c r="I50" s="89" t="s">
        <v>63</v>
      </c>
    </row>
    <row r="51" spans="1:9" ht="15.75" thickBot="1" x14ac:dyDescent="0.3">
      <c r="A51" s="3"/>
      <c r="B51" s="3"/>
      <c r="C51" s="3"/>
      <c r="D51" s="3"/>
      <c r="E51" s="41">
        <v>2012</v>
      </c>
      <c r="F51" s="47">
        <v>2013</v>
      </c>
      <c r="G51" s="41">
        <v>2014</v>
      </c>
      <c r="H51" s="41">
        <v>2014</v>
      </c>
      <c r="I51" s="90"/>
    </row>
    <row r="52" spans="1:9" ht="15.75" thickBot="1" x14ac:dyDescent="0.3">
      <c r="A52" s="3"/>
      <c r="B52" s="3"/>
      <c r="C52" s="3"/>
      <c r="D52" s="3"/>
      <c r="E52" s="4"/>
      <c r="F52" s="3"/>
      <c r="G52" s="8"/>
      <c r="H52" s="9"/>
      <c r="I52" s="97"/>
    </row>
    <row r="53" spans="1:9" ht="16.5" thickBot="1" x14ac:dyDescent="0.3">
      <c r="A53" s="54" t="s">
        <v>26</v>
      </c>
      <c r="B53" s="19"/>
      <c r="C53" s="19"/>
      <c r="D53" s="19"/>
      <c r="E53" s="65">
        <f t="shared" ref="E53:G53" si="10">SUM(E54,E64,E85,E89,E103,E107)</f>
        <v>10874374</v>
      </c>
      <c r="F53" s="65">
        <f t="shared" si="10"/>
        <v>11595433</v>
      </c>
      <c r="G53" s="65">
        <f t="shared" si="10"/>
        <v>11633745</v>
      </c>
      <c r="H53" s="65">
        <f>SUM(H54,H64,H85,H89,H103,H107)</f>
        <v>11263000</v>
      </c>
      <c r="I53" s="98"/>
    </row>
    <row r="54" spans="1:9" ht="15.75" thickBot="1" x14ac:dyDescent="0.3">
      <c r="A54" s="14"/>
      <c r="B54" s="21" t="s">
        <v>11</v>
      </c>
      <c r="C54" s="14"/>
      <c r="D54" s="14"/>
      <c r="E54" s="66">
        <f t="shared" ref="E54:G54" si="11">SUM(E55,E58,E61)</f>
        <v>797584</v>
      </c>
      <c r="F54" s="66">
        <f t="shared" si="11"/>
        <v>780333</v>
      </c>
      <c r="G54" s="66">
        <f t="shared" si="11"/>
        <v>780333</v>
      </c>
      <c r="H54" s="66">
        <f>SUM(H55,H58,H61)</f>
        <v>772000</v>
      </c>
      <c r="I54" s="99"/>
    </row>
    <row r="55" spans="1:9" x14ac:dyDescent="0.25">
      <c r="A55" s="12"/>
      <c r="B55" s="3"/>
      <c r="C55" s="3" t="s">
        <v>12</v>
      </c>
      <c r="D55" s="3"/>
      <c r="E55" s="71">
        <f t="shared" ref="E55:G55" si="12">SUM(E56:E57)</f>
        <v>267531</v>
      </c>
      <c r="F55" s="71">
        <f t="shared" si="12"/>
        <v>200578</v>
      </c>
      <c r="G55" s="71">
        <f t="shared" si="12"/>
        <v>200577</v>
      </c>
      <c r="H55" s="71">
        <f>SUM(H56:H57)</f>
        <v>225000</v>
      </c>
      <c r="I55" s="101"/>
    </row>
    <row r="56" spans="1:9" x14ac:dyDescent="0.25">
      <c r="A56" s="12"/>
      <c r="B56" s="3"/>
      <c r="C56" s="3" t="s">
        <v>27</v>
      </c>
      <c r="D56" s="3"/>
      <c r="E56" s="16">
        <v>221961</v>
      </c>
      <c r="F56" s="16">
        <v>190549</v>
      </c>
      <c r="G56" s="56">
        <v>190548</v>
      </c>
      <c r="H56" s="35">
        <v>225000</v>
      </c>
      <c r="I56" s="102"/>
    </row>
    <row r="57" spans="1:9" x14ac:dyDescent="0.25">
      <c r="A57" s="12"/>
      <c r="B57" s="3"/>
      <c r="C57" s="3" t="s">
        <v>28</v>
      </c>
      <c r="D57" s="3"/>
      <c r="E57" s="16">
        <v>45570</v>
      </c>
      <c r="F57" s="16">
        <v>10029</v>
      </c>
      <c r="G57" s="56">
        <v>10029</v>
      </c>
      <c r="H57" s="35">
        <v>0</v>
      </c>
      <c r="I57" s="102"/>
    </row>
    <row r="58" spans="1:9" x14ac:dyDescent="0.25">
      <c r="A58" s="12"/>
      <c r="B58" s="3"/>
      <c r="C58" s="3" t="s">
        <v>29</v>
      </c>
      <c r="D58" s="3"/>
      <c r="E58" s="76">
        <f t="shared" ref="E58:G58" si="13">SUM(E59:E60)</f>
        <v>427204</v>
      </c>
      <c r="F58" s="76">
        <f t="shared" si="13"/>
        <v>379177</v>
      </c>
      <c r="G58" s="76">
        <f t="shared" si="13"/>
        <v>379178</v>
      </c>
      <c r="H58" s="76">
        <f>SUM(H59:H60)</f>
        <v>434000</v>
      </c>
      <c r="I58" s="103"/>
    </row>
    <row r="59" spans="1:9" x14ac:dyDescent="0.25">
      <c r="A59" s="12"/>
      <c r="B59" s="3"/>
      <c r="C59" s="3" t="s">
        <v>30</v>
      </c>
      <c r="D59" s="3"/>
      <c r="E59" s="16">
        <v>213815</v>
      </c>
      <c r="F59" s="16">
        <v>150434</v>
      </c>
      <c r="G59" s="56">
        <v>150435</v>
      </c>
      <c r="H59" s="35">
        <v>217000</v>
      </c>
      <c r="I59" s="95"/>
    </row>
    <row r="60" spans="1:9" x14ac:dyDescent="0.25">
      <c r="A60" s="12"/>
      <c r="B60" s="3"/>
      <c r="C60" s="3" t="s">
        <v>31</v>
      </c>
      <c r="D60" s="3"/>
      <c r="E60" s="16">
        <v>213389</v>
      </c>
      <c r="F60" s="16">
        <v>228743</v>
      </c>
      <c r="G60" s="56">
        <v>228743</v>
      </c>
      <c r="H60" s="35">
        <v>217000</v>
      </c>
      <c r="I60" s="95"/>
    </row>
    <row r="61" spans="1:9" x14ac:dyDescent="0.25">
      <c r="A61" s="12"/>
      <c r="B61" s="3"/>
      <c r="C61" s="3" t="s">
        <v>32</v>
      </c>
      <c r="D61" s="3"/>
      <c r="E61" s="76">
        <f t="shared" ref="E61:G61" si="14">SUM(E62:E63)</f>
        <v>102849</v>
      </c>
      <c r="F61" s="76">
        <f t="shared" si="14"/>
        <v>200578</v>
      </c>
      <c r="G61" s="76">
        <f t="shared" si="14"/>
        <v>200578</v>
      </c>
      <c r="H61" s="76">
        <f>SUM(H62:H63)</f>
        <v>113000</v>
      </c>
      <c r="I61" s="103"/>
    </row>
    <row r="62" spans="1:9" x14ac:dyDescent="0.25">
      <c r="A62" s="12"/>
      <c r="B62" s="3"/>
      <c r="C62" s="3" t="s">
        <v>30</v>
      </c>
      <c r="D62" s="3"/>
      <c r="E62" s="16">
        <v>59200</v>
      </c>
      <c r="F62" s="16">
        <v>120347</v>
      </c>
      <c r="G62" s="56">
        <v>120347</v>
      </c>
      <c r="H62" s="35">
        <v>68000</v>
      </c>
      <c r="I62" s="95"/>
    </row>
    <row r="63" spans="1:9" ht="15.75" thickBot="1" x14ac:dyDescent="0.3">
      <c r="A63" s="12"/>
      <c r="B63" s="3"/>
      <c r="C63" s="3" t="s">
        <v>31</v>
      </c>
      <c r="D63" s="3"/>
      <c r="E63" s="20">
        <v>43649</v>
      </c>
      <c r="F63" s="20">
        <v>80231</v>
      </c>
      <c r="G63" s="56">
        <v>80231</v>
      </c>
      <c r="H63" s="35">
        <v>45000</v>
      </c>
      <c r="I63" s="96"/>
    </row>
    <row r="64" spans="1:9" ht="15.75" thickBot="1" x14ac:dyDescent="0.3">
      <c r="A64" s="14"/>
      <c r="B64" s="21" t="s">
        <v>16</v>
      </c>
      <c r="C64" s="14"/>
      <c r="D64" s="14"/>
      <c r="E64" s="67">
        <f t="shared" ref="E64:G64" si="15">SUM(E65,E69,E78)</f>
        <v>10709240</v>
      </c>
      <c r="F64" s="67">
        <f t="shared" si="15"/>
        <v>10943260</v>
      </c>
      <c r="G64" s="67">
        <f t="shared" si="15"/>
        <v>10943260</v>
      </c>
      <c r="H64" s="67">
        <f>SUM(H65,H69,H78)</f>
        <v>10473000</v>
      </c>
      <c r="I64" s="93"/>
    </row>
    <row r="65" spans="1:9" ht="15.75" thickBot="1" x14ac:dyDescent="0.3">
      <c r="A65" s="3"/>
      <c r="B65" s="3"/>
      <c r="C65" s="3" t="s">
        <v>23</v>
      </c>
      <c r="D65" s="3"/>
      <c r="E65" s="72">
        <f t="shared" ref="E65:G65" si="16">SUM(E66:E68)</f>
        <v>102420</v>
      </c>
      <c r="F65" s="72">
        <f t="shared" si="16"/>
        <v>135510</v>
      </c>
      <c r="G65" s="72">
        <f t="shared" si="16"/>
        <v>135510</v>
      </c>
      <c r="H65" s="115">
        <f>SUM(H66:H68)</f>
        <v>145000</v>
      </c>
      <c r="I65" s="114"/>
    </row>
    <row r="66" spans="1:9" x14ac:dyDescent="0.25">
      <c r="A66" s="3"/>
      <c r="B66" s="3"/>
      <c r="C66" s="3" t="s">
        <v>33</v>
      </c>
      <c r="D66" s="3"/>
      <c r="E66" s="15">
        <v>5086</v>
      </c>
      <c r="F66" s="15">
        <v>20080</v>
      </c>
      <c r="G66" s="57">
        <v>20080</v>
      </c>
      <c r="H66" s="36">
        <v>10000</v>
      </c>
      <c r="I66" s="95"/>
    </row>
    <row r="67" spans="1:9" x14ac:dyDescent="0.25">
      <c r="A67" s="3"/>
      <c r="B67" s="3"/>
      <c r="C67" s="3" t="s">
        <v>34</v>
      </c>
      <c r="D67" s="3"/>
      <c r="E67" s="16">
        <v>87217</v>
      </c>
      <c r="F67" s="16">
        <v>100370</v>
      </c>
      <c r="G67" s="56">
        <v>100370</v>
      </c>
      <c r="H67" s="35">
        <v>120000</v>
      </c>
      <c r="I67" s="95">
        <v>4</v>
      </c>
    </row>
    <row r="68" spans="1:9" ht="15.75" thickBot="1" x14ac:dyDescent="0.3">
      <c r="A68" s="3"/>
      <c r="B68" s="3"/>
      <c r="C68" s="3" t="s">
        <v>35</v>
      </c>
      <c r="D68" s="3"/>
      <c r="E68" s="20">
        <v>10117</v>
      </c>
      <c r="F68" s="20">
        <v>15060</v>
      </c>
      <c r="G68" s="58">
        <v>15060</v>
      </c>
      <c r="H68" s="37">
        <v>15000</v>
      </c>
      <c r="I68" s="96"/>
    </row>
    <row r="69" spans="1:9" ht="15.75" thickBot="1" x14ac:dyDescent="0.3">
      <c r="A69" s="3"/>
      <c r="B69" s="3"/>
      <c r="C69" s="3" t="s">
        <v>36</v>
      </c>
      <c r="D69" s="3"/>
      <c r="E69" s="73">
        <f t="shared" ref="E69:G69" si="17">SUM(E70:E77)</f>
        <v>194030</v>
      </c>
      <c r="F69" s="73">
        <f t="shared" si="17"/>
        <v>141640</v>
      </c>
      <c r="G69" s="73">
        <f t="shared" si="17"/>
        <v>141640</v>
      </c>
      <c r="H69" s="73">
        <f>SUM(H70:H77)</f>
        <v>170000</v>
      </c>
      <c r="I69" s="105"/>
    </row>
    <row r="70" spans="1:9" x14ac:dyDescent="0.25">
      <c r="A70" s="3"/>
      <c r="B70" s="3"/>
      <c r="C70" s="3" t="s">
        <v>37</v>
      </c>
      <c r="D70" s="3"/>
      <c r="E70" s="15">
        <v>637</v>
      </c>
      <c r="F70" s="15">
        <v>-3920</v>
      </c>
      <c r="G70" s="59">
        <v>-3920</v>
      </c>
      <c r="H70" s="38">
        <v>35000</v>
      </c>
      <c r="I70" s="94"/>
    </row>
    <row r="71" spans="1:9" x14ac:dyDescent="0.25">
      <c r="A71" s="3"/>
      <c r="B71" s="3" t="s">
        <v>38</v>
      </c>
      <c r="C71" s="3" t="s">
        <v>39</v>
      </c>
      <c r="D71" s="3"/>
      <c r="E71" s="16">
        <v>20652</v>
      </c>
      <c r="F71" s="16">
        <v>22230</v>
      </c>
      <c r="G71" s="56">
        <v>22230</v>
      </c>
      <c r="H71" s="35">
        <v>0</v>
      </c>
      <c r="I71" s="95"/>
    </row>
    <row r="72" spans="1:9" x14ac:dyDescent="0.25">
      <c r="A72" s="3"/>
      <c r="B72" s="3"/>
      <c r="C72" s="3" t="s">
        <v>40</v>
      </c>
      <c r="D72" s="3"/>
      <c r="E72" s="16">
        <v>40273</v>
      </c>
      <c r="F72" s="16">
        <v>27670</v>
      </c>
      <c r="G72" s="56">
        <v>27670</v>
      </c>
      <c r="H72" s="35">
        <v>20000</v>
      </c>
      <c r="I72" s="95"/>
    </row>
    <row r="73" spans="1:9" x14ac:dyDescent="0.25">
      <c r="A73" s="3"/>
      <c r="B73" s="3"/>
      <c r="C73" s="3" t="s">
        <v>41</v>
      </c>
      <c r="D73" s="3"/>
      <c r="E73" s="16">
        <v>35731</v>
      </c>
      <c r="F73" s="16">
        <v>24640</v>
      </c>
      <c r="G73" s="56">
        <v>24640</v>
      </c>
      <c r="H73" s="35">
        <v>0</v>
      </c>
      <c r="I73" s="95"/>
    </row>
    <row r="74" spans="1:9" x14ac:dyDescent="0.25">
      <c r="A74" s="3"/>
      <c r="B74" s="3"/>
      <c r="C74" s="3" t="s">
        <v>42</v>
      </c>
      <c r="D74" s="1"/>
      <c r="E74" s="20">
        <v>22348</v>
      </c>
      <c r="F74" s="16">
        <v>35500</v>
      </c>
      <c r="G74" s="56">
        <v>35500</v>
      </c>
      <c r="H74" s="35">
        <v>35000</v>
      </c>
      <c r="I74" s="95"/>
    </row>
    <row r="75" spans="1:9" x14ac:dyDescent="0.25">
      <c r="A75" s="3"/>
      <c r="B75" s="3"/>
      <c r="C75" s="3" t="s">
        <v>43</v>
      </c>
      <c r="D75" s="1"/>
      <c r="E75" s="20">
        <v>46465</v>
      </c>
      <c r="F75" s="58">
        <v>35520</v>
      </c>
      <c r="G75" s="58">
        <v>35520</v>
      </c>
      <c r="H75" s="37">
        <v>30000</v>
      </c>
      <c r="I75" s="96"/>
    </row>
    <row r="76" spans="1:9" x14ac:dyDescent="0.25">
      <c r="A76" s="3"/>
      <c r="B76" s="3"/>
      <c r="C76" s="3" t="s">
        <v>72</v>
      </c>
      <c r="D76" s="1"/>
      <c r="E76" s="20">
        <v>13962</v>
      </c>
      <c r="F76" s="58">
        <v>0</v>
      </c>
      <c r="G76" s="58">
        <v>0</v>
      </c>
      <c r="H76" s="37">
        <v>35000</v>
      </c>
      <c r="I76" s="96"/>
    </row>
    <row r="77" spans="1:9" ht="15.75" thickBot="1" x14ac:dyDescent="0.3">
      <c r="A77" s="3"/>
      <c r="B77" s="3"/>
      <c r="C77" s="3" t="s">
        <v>98</v>
      </c>
      <c r="D77" s="1"/>
      <c r="E77" s="85">
        <v>13962</v>
      </c>
      <c r="F77" s="85">
        <v>0</v>
      </c>
      <c r="G77" s="85">
        <v>0</v>
      </c>
      <c r="H77" s="86">
        <v>15000</v>
      </c>
      <c r="I77" s="106"/>
    </row>
    <row r="78" spans="1:9" ht="15.75" thickBot="1" x14ac:dyDescent="0.3">
      <c r="A78" s="3"/>
      <c r="B78" s="3"/>
      <c r="C78" s="3" t="s">
        <v>18</v>
      </c>
      <c r="D78" s="3"/>
      <c r="E78" s="84">
        <f t="shared" ref="E78:G78" si="18">SUM(E79:E84)</f>
        <v>10412790</v>
      </c>
      <c r="F78" s="84">
        <f t="shared" si="18"/>
        <v>10666110</v>
      </c>
      <c r="G78" s="84">
        <f t="shared" si="18"/>
        <v>10666110</v>
      </c>
      <c r="H78" s="84">
        <f>SUM(H79:H84)</f>
        <v>10158000</v>
      </c>
      <c r="I78" s="107"/>
    </row>
    <row r="79" spans="1:9" x14ac:dyDescent="0.25">
      <c r="A79" s="3"/>
      <c r="B79" s="3"/>
      <c r="C79" s="3" t="s">
        <v>44</v>
      </c>
      <c r="D79" s="3"/>
      <c r="E79" s="15">
        <v>10397007</v>
      </c>
      <c r="F79" s="15">
        <v>10578950</v>
      </c>
      <c r="G79" s="60">
        <v>10578950</v>
      </c>
      <c r="H79" s="36">
        <v>9917000</v>
      </c>
      <c r="I79" s="94">
        <v>5</v>
      </c>
    </row>
    <row r="80" spans="1:9" x14ac:dyDescent="0.25">
      <c r="A80" s="3"/>
      <c r="B80" s="3"/>
      <c r="C80" s="3" t="s">
        <v>45</v>
      </c>
      <c r="D80" s="3"/>
      <c r="E80" s="16">
        <v>-184631</v>
      </c>
      <c r="F80" s="16">
        <v>-185190</v>
      </c>
      <c r="G80" s="56">
        <v>-185190</v>
      </c>
      <c r="H80" s="36">
        <v>0</v>
      </c>
      <c r="I80" s="95">
        <v>6</v>
      </c>
    </row>
    <row r="81" spans="1:9" x14ac:dyDescent="0.25">
      <c r="A81" s="3"/>
      <c r="B81" s="3"/>
      <c r="C81" s="3" t="s">
        <v>77</v>
      </c>
      <c r="D81" s="3"/>
      <c r="E81" s="16">
        <v>0</v>
      </c>
      <c r="F81" s="16">
        <v>0</v>
      </c>
      <c r="G81" s="61">
        <v>0</v>
      </c>
      <c r="H81" s="36">
        <v>179000</v>
      </c>
      <c r="I81" s="95">
        <v>7</v>
      </c>
    </row>
    <row r="82" spans="1:9" x14ac:dyDescent="0.25">
      <c r="A82" s="3"/>
      <c r="B82" s="3"/>
      <c r="C82" s="3" t="s">
        <v>46</v>
      </c>
      <c r="D82" s="3"/>
      <c r="E82" s="16">
        <v>140280</v>
      </c>
      <c r="F82" s="16">
        <v>140800</v>
      </c>
      <c r="G82" s="61">
        <v>140800</v>
      </c>
      <c r="H82" s="38">
        <v>0</v>
      </c>
      <c r="I82" s="95">
        <v>8</v>
      </c>
    </row>
    <row r="83" spans="1:9" x14ac:dyDescent="0.25">
      <c r="A83" s="3"/>
      <c r="B83" s="3"/>
      <c r="C83" s="3" t="s">
        <v>47</v>
      </c>
      <c r="D83" s="3"/>
      <c r="E83" s="16">
        <v>60134</v>
      </c>
      <c r="F83" s="16">
        <v>60370</v>
      </c>
      <c r="G83" s="58">
        <v>60370</v>
      </c>
      <c r="H83" s="42">
        <v>62000</v>
      </c>
      <c r="I83" s="95">
        <v>9</v>
      </c>
    </row>
    <row r="84" spans="1:9" ht="15.75" thickBot="1" x14ac:dyDescent="0.3">
      <c r="A84" s="3"/>
      <c r="B84" s="3"/>
      <c r="C84" s="3" t="s">
        <v>65</v>
      </c>
      <c r="D84" s="3"/>
      <c r="E84" s="20">
        <v>0</v>
      </c>
      <c r="F84" s="20">
        <v>71180</v>
      </c>
      <c r="G84" s="62">
        <v>71180</v>
      </c>
      <c r="H84" s="43">
        <v>0</v>
      </c>
      <c r="I84" s="96">
        <v>10</v>
      </c>
    </row>
    <row r="85" spans="1:9" ht="15.75" thickBot="1" x14ac:dyDescent="0.3">
      <c r="A85" s="14"/>
      <c r="B85" s="21" t="s">
        <v>48</v>
      </c>
      <c r="C85" s="14"/>
      <c r="D85" s="14"/>
      <c r="E85" s="79">
        <f t="shared" ref="E85:G85" si="19">SUM(E86:E88)</f>
        <v>223388</v>
      </c>
      <c r="F85" s="79">
        <f t="shared" si="19"/>
        <v>136000</v>
      </c>
      <c r="G85" s="68">
        <f t="shared" si="19"/>
        <v>136000</v>
      </c>
      <c r="H85" s="68">
        <f>SUM(H86:H88)</f>
        <v>120000</v>
      </c>
      <c r="I85" s="93"/>
    </row>
    <row r="86" spans="1:9" x14ac:dyDescent="0.25">
      <c r="A86" s="3"/>
      <c r="B86" s="3"/>
      <c r="C86" s="3" t="s">
        <v>49</v>
      </c>
      <c r="D86" s="3"/>
      <c r="E86" s="15"/>
      <c r="F86" s="15">
        <v>0</v>
      </c>
      <c r="G86" s="61">
        <v>0</v>
      </c>
      <c r="H86" s="36">
        <v>0</v>
      </c>
      <c r="I86" s="94"/>
    </row>
    <row r="87" spans="1:9" x14ac:dyDescent="0.25">
      <c r="A87" s="22"/>
      <c r="B87" s="3"/>
      <c r="C87" s="3" t="s">
        <v>50</v>
      </c>
      <c r="D87" s="3"/>
      <c r="E87" s="16">
        <v>75746</v>
      </c>
      <c r="F87" s="16">
        <v>0</v>
      </c>
      <c r="G87" s="56">
        <v>0</v>
      </c>
      <c r="H87" s="35">
        <v>0</v>
      </c>
      <c r="I87" s="95"/>
    </row>
    <row r="88" spans="1:9" ht="15.75" thickBot="1" x14ac:dyDescent="0.3">
      <c r="A88" s="3"/>
      <c r="B88" s="3"/>
      <c r="C88" s="3" t="s">
        <v>51</v>
      </c>
      <c r="D88" s="3"/>
      <c r="E88" s="20">
        <v>147642</v>
      </c>
      <c r="F88" s="20">
        <v>136000</v>
      </c>
      <c r="G88" s="58">
        <v>136000</v>
      </c>
      <c r="H88" s="37">
        <v>120000</v>
      </c>
      <c r="I88" s="96">
        <v>11</v>
      </c>
    </row>
    <row r="89" spans="1:9" ht="15.75" thickBot="1" x14ac:dyDescent="0.3">
      <c r="A89" s="14"/>
      <c r="B89" s="21" t="s">
        <v>52</v>
      </c>
      <c r="C89" s="14"/>
      <c r="D89" s="14"/>
      <c r="E89" s="69">
        <f t="shared" ref="E89:G89" si="20">E90</f>
        <v>-855838</v>
      </c>
      <c r="F89" s="69">
        <f t="shared" si="20"/>
        <v>-743220</v>
      </c>
      <c r="G89" s="69">
        <f t="shared" si="20"/>
        <v>-743220</v>
      </c>
      <c r="H89" s="69">
        <f>H90</f>
        <v>-620000</v>
      </c>
      <c r="I89" s="93"/>
    </row>
    <row r="90" spans="1:9" x14ac:dyDescent="0.25">
      <c r="A90" s="3"/>
      <c r="B90" s="3"/>
      <c r="C90" s="3" t="s">
        <v>53</v>
      </c>
      <c r="D90" s="3"/>
      <c r="E90" s="74">
        <f t="shared" ref="E90:G90" si="21">SUM(E91:E95)</f>
        <v>-855838</v>
      </c>
      <c r="F90" s="74">
        <f t="shared" si="21"/>
        <v>-743220</v>
      </c>
      <c r="G90" s="74">
        <f t="shared" si="21"/>
        <v>-743220</v>
      </c>
      <c r="H90" s="74">
        <f>SUM(H91:H95)</f>
        <v>-620000</v>
      </c>
      <c r="I90" s="104"/>
    </row>
    <row r="91" spans="1:9" x14ac:dyDescent="0.25">
      <c r="A91" s="3"/>
      <c r="B91" s="3"/>
      <c r="C91" s="3" t="s">
        <v>54</v>
      </c>
      <c r="D91" s="3"/>
      <c r="E91" s="16">
        <v>-212555</v>
      </c>
      <c r="F91" s="16">
        <v>-76310</v>
      </c>
      <c r="G91" s="61">
        <v>-76310</v>
      </c>
      <c r="H91" s="36">
        <v>-100000</v>
      </c>
      <c r="I91" s="95"/>
    </row>
    <row r="92" spans="1:9" x14ac:dyDescent="0.25">
      <c r="A92" s="3"/>
      <c r="B92" s="3"/>
      <c r="C92" s="3" t="s">
        <v>35</v>
      </c>
      <c r="D92" s="3"/>
      <c r="E92" s="16">
        <v>-11161</v>
      </c>
      <c r="F92" s="16">
        <v>-20350</v>
      </c>
      <c r="G92" s="56">
        <v>-20350</v>
      </c>
      <c r="H92" s="35">
        <v>-15000</v>
      </c>
      <c r="I92" s="95"/>
    </row>
    <row r="93" spans="1:9" x14ac:dyDescent="0.25">
      <c r="A93" s="3"/>
      <c r="B93" s="3"/>
      <c r="C93" s="3" t="s">
        <v>55</v>
      </c>
      <c r="D93" s="3"/>
      <c r="E93" s="16">
        <v>-80347</v>
      </c>
      <c r="F93" s="16">
        <v>-84960</v>
      </c>
      <c r="G93" s="56">
        <v>-84960</v>
      </c>
      <c r="H93" s="35">
        <v>-81000</v>
      </c>
      <c r="I93" s="95"/>
    </row>
    <row r="94" spans="1:9" x14ac:dyDescent="0.25">
      <c r="A94" s="3"/>
      <c r="B94" s="3"/>
      <c r="C94" s="3" t="s">
        <v>56</v>
      </c>
      <c r="D94" s="3"/>
      <c r="E94" s="16">
        <v>-345587</v>
      </c>
      <c r="F94" s="16">
        <v>-351650</v>
      </c>
      <c r="G94" s="56">
        <v>-351650</v>
      </c>
      <c r="H94" s="35">
        <v>-212000</v>
      </c>
      <c r="I94" s="95">
        <v>12</v>
      </c>
    </row>
    <row r="95" spans="1:9" x14ac:dyDescent="0.25">
      <c r="A95" s="3"/>
      <c r="B95" s="3"/>
      <c r="C95" s="3" t="s">
        <v>57</v>
      </c>
      <c r="D95" s="3"/>
      <c r="E95" s="16">
        <v>-206188</v>
      </c>
      <c r="F95" s="16">
        <v>-209950</v>
      </c>
      <c r="G95" s="56">
        <v>-209950</v>
      </c>
      <c r="H95" s="35">
        <v>-212000</v>
      </c>
      <c r="I95" s="95">
        <v>13</v>
      </c>
    </row>
    <row r="96" spans="1:9" x14ac:dyDescent="0.25">
      <c r="A96" s="3"/>
      <c r="B96" s="3"/>
      <c r="C96" s="3"/>
      <c r="D96" s="3"/>
      <c r="E96" s="8"/>
      <c r="F96" s="8"/>
      <c r="G96" s="8"/>
      <c r="H96" s="9"/>
      <c r="I96" s="108"/>
    </row>
    <row r="97" spans="1:9" x14ac:dyDescent="0.25">
      <c r="A97" s="3"/>
      <c r="B97" s="3"/>
      <c r="C97" s="3"/>
      <c r="D97" s="3"/>
      <c r="E97" s="8"/>
      <c r="F97" s="8"/>
      <c r="G97" s="8"/>
      <c r="H97" s="9"/>
      <c r="I97" s="108"/>
    </row>
    <row r="98" spans="1:9" x14ac:dyDescent="0.25">
      <c r="A98" s="3"/>
      <c r="B98" s="3"/>
      <c r="C98" s="3"/>
      <c r="D98" s="3"/>
      <c r="E98" s="8"/>
      <c r="F98" s="8"/>
      <c r="G98" s="8"/>
      <c r="H98" s="9"/>
      <c r="I98" s="108"/>
    </row>
    <row r="99" spans="1:9" ht="15.75" thickBot="1" x14ac:dyDescent="0.3">
      <c r="A99" s="3"/>
      <c r="B99" s="3"/>
      <c r="C99" s="3"/>
      <c r="D99" s="3"/>
      <c r="E99" s="8"/>
      <c r="F99" s="8"/>
      <c r="G99" s="8"/>
      <c r="H99" s="9"/>
      <c r="I99" s="108"/>
    </row>
    <row r="100" spans="1:9" x14ac:dyDescent="0.25">
      <c r="A100" s="3"/>
      <c r="B100" s="3"/>
      <c r="C100" s="3"/>
      <c r="D100" s="3"/>
      <c r="E100" s="29" t="s">
        <v>68</v>
      </c>
      <c r="F100" s="45" t="s">
        <v>70</v>
      </c>
      <c r="G100" s="29" t="s">
        <v>1</v>
      </c>
      <c r="H100" s="29" t="s">
        <v>60</v>
      </c>
      <c r="I100" s="88"/>
    </row>
    <row r="101" spans="1:9" x14ac:dyDescent="0.25">
      <c r="A101" s="3"/>
      <c r="B101" s="3"/>
      <c r="C101" s="3"/>
      <c r="D101" s="3"/>
      <c r="E101" s="31" t="s">
        <v>69</v>
      </c>
      <c r="F101" s="46" t="s">
        <v>71</v>
      </c>
      <c r="G101" s="30" t="s">
        <v>61</v>
      </c>
      <c r="H101" s="31" t="s">
        <v>1</v>
      </c>
      <c r="I101" s="89" t="s">
        <v>63</v>
      </c>
    </row>
    <row r="102" spans="1:9" ht="15.75" thickBot="1" x14ac:dyDescent="0.3">
      <c r="A102" s="3"/>
      <c r="B102" s="3"/>
      <c r="C102" s="3"/>
      <c r="D102" s="3"/>
      <c r="E102" s="41">
        <v>2012</v>
      </c>
      <c r="F102" s="47">
        <v>2013</v>
      </c>
      <c r="G102" s="41">
        <v>2014</v>
      </c>
      <c r="H102" s="41">
        <v>2014</v>
      </c>
      <c r="I102" s="90"/>
    </row>
    <row r="103" spans="1:9" ht="15.75" thickBot="1" x14ac:dyDescent="0.3">
      <c r="A103" s="14"/>
      <c r="B103" s="21" t="s">
        <v>66</v>
      </c>
      <c r="C103" s="14"/>
      <c r="D103" s="14"/>
      <c r="E103" s="70">
        <f t="shared" ref="E103:G104" si="22">E104</f>
        <v>0</v>
      </c>
      <c r="F103" s="70">
        <f t="shared" si="22"/>
        <v>517371</v>
      </c>
      <c r="G103" s="70">
        <f t="shared" si="22"/>
        <v>517372</v>
      </c>
      <c r="H103" s="70">
        <f>H104</f>
        <v>518000</v>
      </c>
      <c r="I103" s="93"/>
    </row>
    <row r="104" spans="1:9" ht="15.75" thickBot="1" x14ac:dyDescent="0.3">
      <c r="A104" s="3"/>
      <c r="B104" s="3"/>
      <c r="C104" s="3" t="s">
        <v>96</v>
      </c>
      <c r="D104" s="3"/>
      <c r="E104" s="75">
        <f t="shared" si="22"/>
        <v>0</v>
      </c>
      <c r="F104" s="75">
        <f t="shared" si="22"/>
        <v>517371</v>
      </c>
      <c r="G104" s="75">
        <f t="shared" si="22"/>
        <v>517372</v>
      </c>
      <c r="H104" s="75">
        <f>H105</f>
        <v>518000</v>
      </c>
      <c r="I104" s="105"/>
    </row>
    <row r="105" spans="1:9" x14ac:dyDescent="0.25">
      <c r="A105" s="3"/>
      <c r="B105" s="3"/>
      <c r="C105" s="3" t="s">
        <v>74</v>
      </c>
      <c r="D105" s="3"/>
      <c r="E105" s="15">
        <v>0</v>
      </c>
      <c r="F105" s="15">
        <v>517371</v>
      </c>
      <c r="G105" s="61">
        <v>517372</v>
      </c>
      <c r="H105" s="13">
        <v>518000</v>
      </c>
      <c r="I105" s="94">
        <v>14</v>
      </c>
    </row>
    <row r="106" spans="1:9" ht="15.75" thickBot="1" x14ac:dyDescent="0.3">
      <c r="A106" s="3"/>
      <c r="B106" s="3"/>
      <c r="C106" s="3"/>
      <c r="D106" s="3"/>
      <c r="E106" s="8"/>
      <c r="F106" s="8"/>
      <c r="G106" s="8"/>
      <c r="H106" s="9"/>
      <c r="I106" s="108"/>
    </row>
    <row r="107" spans="1:9" ht="15.75" thickBot="1" x14ac:dyDescent="0.3">
      <c r="A107" s="3"/>
      <c r="B107" s="7" t="s">
        <v>75</v>
      </c>
      <c r="C107" s="3"/>
      <c r="D107" s="3"/>
      <c r="E107" s="79">
        <f>E108</f>
        <v>0</v>
      </c>
      <c r="F107" s="79">
        <f>F108</f>
        <v>-38311</v>
      </c>
      <c r="G107" s="79">
        <f t="shared" ref="G107:H107" si="23">G108</f>
        <v>0</v>
      </c>
      <c r="H107" s="79">
        <f t="shared" si="23"/>
        <v>0</v>
      </c>
      <c r="I107" s="120"/>
    </row>
    <row r="108" spans="1:9" ht="15.75" thickBot="1" x14ac:dyDescent="0.3">
      <c r="A108" s="3"/>
      <c r="B108" s="3"/>
      <c r="C108" s="3" t="s">
        <v>76</v>
      </c>
      <c r="D108" s="3"/>
      <c r="E108" s="116">
        <v>0</v>
      </c>
      <c r="F108" s="83">
        <v>-38311</v>
      </c>
      <c r="G108" s="117">
        <v>0</v>
      </c>
      <c r="H108" s="118">
        <v>0</v>
      </c>
      <c r="I108" s="119"/>
    </row>
    <row r="109" spans="1:9" x14ac:dyDescent="0.25">
      <c r="A109" s="3"/>
      <c r="B109" s="3"/>
      <c r="C109" s="3"/>
      <c r="D109" s="3"/>
      <c r="E109" s="8"/>
      <c r="F109" s="8"/>
      <c r="G109" s="8"/>
      <c r="H109" s="9">
        <v>0</v>
      </c>
      <c r="I109" s="108"/>
    </row>
    <row r="110" spans="1:9" ht="15.75" thickBot="1" x14ac:dyDescent="0.3">
      <c r="A110" s="3"/>
      <c r="B110" s="3"/>
      <c r="C110" s="3"/>
      <c r="D110" s="3"/>
      <c r="E110" s="4"/>
      <c r="F110" s="3"/>
      <c r="G110" s="8"/>
      <c r="H110" s="9"/>
    </row>
    <row r="111" spans="1:9" ht="16.5" thickBot="1" x14ac:dyDescent="0.3">
      <c r="A111" s="54" t="s">
        <v>81</v>
      </c>
      <c r="B111" s="19"/>
      <c r="C111" s="19"/>
      <c r="D111" s="19"/>
      <c r="E111" s="63">
        <v>42314</v>
      </c>
      <c r="F111" s="63">
        <v>42171</v>
      </c>
      <c r="G111" s="63">
        <v>42171</v>
      </c>
      <c r="H111" s="63">
        <v>42171</v>
      </c>
      <c r="I111" s="91"/>
    </row>
    <row r="112" spans="1:9" x14ac:dyDescent="0.25">
      <c r="A112" s="3"/>
      <c r="B112" s="3"/>
      <c r="C112" s="3"/>
      <c r="D112" s="3"/>
      <c r="E112" s="4"/>
      <c r="F112" s="3"/>
      <c r="G112" s="8"/>
      <c r="H112" s="9"/>
    </row>
    <row r="113" spans="1:9" x14ac:dyDescent="0.25">
      <c r="A113" s="3"/>
      <c r="B113" s="3"/>
      <c r="C113" s="3"/>
      <c r="D113" s="3"/>
      <c r="E113" s="4"/>
      <c r="F113" s="3"/>
      <c r="G113" s="8"/>
      <c r="H113" s="9"/>
    </row>
    <row r="114" spans="1:9" s="111" customFormat="1" ht="11.25" x14ac:dyDescent="0.2">
      <c r="A114" s="7" t="s">
        <v>82</v>
      </c>
      <c r="B114" s="3"/>
      <c r="C114" s="3"/>
      <c r="D114" s="3"/>
      <c r="E114" s="4"/>
      <c r="F114" s="3"/>
      <c r="G114" s="8"/>
      <c r="H114" s="9"/>
      <c r="I114" s="87"/>
    </row>
    <row r="115" spans="1:9" s="111" customFormat="1" ht="11.25" x14ac:dyDescent="0.2">
      <c r="A115" s="3">
        <v>1</v>
      </c>
      <c r="B115" s="14" t="s">
        <v>84</v>
      </c>
      <c r="C115" s="14"/>
      <c r="D115" s="14"/>
      <c r="E115" s="8"/>
      <c r="F115" s="14"/>
      <c r="G115" s="8"/>
      <c r="H115" s="9"/>
      <c r="I115" s="87"/>
    </row>
    <row r="116" spans="1:9" s="111" customFormat="1" ht="11.25" x14ac:dyDescent="0.2">
      <c r="A116" s="111">
        <v>2</v>
      </c>
      <c r="B116" s="111" t="s">
        <v>83</v>
      </c>
      <c r="E116" s="112"/>
      <c r="I116" s="87"/>
    </row>
    <row r="117" spans="1:9" s="111" customFormat="1" ht="11.25" x14ac:dyDescent="0.2">
      <c r="A117" s="111">
        <v>3</v>
      </c>
      <c r="B117" s="111" t="s">
        <v>85</v>
      </c>
      <c r="E117" s="112"/>
      <c r="I117" s="87"/>
    </row>
    <row r="118" spans="1:9" s="111" customFormat="1" ht="11.25" x14ac:dyDescent="0.2">
      <c r="A118" s="111">
        <v>4</v>
      </c>
      <c r="B118" s="121" t="s">
        <v>86</v>
      </c>
      <c r="E118" s="112"/>
      <c r="I118" s="87"/>
    </row>
    <row r="119" spans="1:9" s="111" customFormat="1" ht="11.25" x14ac:dyDescent="0.2">
      <c r="A119" s="111">
        <v>5</v>
      </c>
      <c r="B119" s="111" t="s">
        <v>88</v>
      </c>
      <c r="E119" s="112"/>
      <c r="I119" s="87"/>
    </row>
    <row r="120" spans="1:9" s="111" customFormat="1" ht="11.25" x14ac:dyDescent="0.2">
      <c r="A120" s="111">
        <v>6</v>
      </c>
      <c r="B120" s="111" t="s">
        <v>87</v>
      </c>
      <c r="E120" s="112"/>
      <c r="I120" s="87"/>
    </row>
    <row r="121" spans="1:9" s="111" customFormat="1" ht="11.25" x14ac:dyDescent="0.2">
      <c r="A121" s="111">
        <v>7</v>
      </c>
      <c r="B121" s="111" t="s">
        <v>89</v>
      </c>
      <c r="E121" s="112"/>
      <c r="I121" s="87"/>
    </row>
    <row r="122" spans="1:9" s="111" customFormat="1" ht="11.25" x14ac:dyDescent="0.2">
      <c r="A122" s="111">
        <v>8</v>
      </c>
      <c r="B122" s="111" t="s">
        <v>95</v>
      </c>
      <c r="E122" s="112"/>
      <c r="I122" s="87"/>
    </row>
    <row r="123" spans="1:9" s="111" customFormat="1" ht="11.25" x14ac:dyDescent="0.2">
      <c r="A123" s="111">
        <v>9</v>
      </c>
      <c r="B123" s="111" t="s">
        <v>91</v>
      </c>
      <c r="E123" s="112"/>
      <c r="I123" s="87"/>
    </row>
    <row r="124" spans="1:9" s="111" customFormat="1" ht="11.25" x14ac:dyDescent="0.2">
      <c r="A124" s="111">
        <v>10</v>
      </c>
      <c r="B124" s="111" t="s">
        <v>92</v>
      </c>
      <c r="E124" s="112"/>
      <c r="I124" s="87"/>
    </row>
    <row r="125" spans="1:9" s="111" customFormat="1" ht="11.25" x14ac:dyDescent="0.2">
      <c r="A125" s="111">
        <v>11</v>
      </c>
      <c r="B125" s="111" t="s">
        <v>90</v>
      </c>
      <c r="E125" s="112"/>
      <c r="I125" s="87"/>
    </row>
    <row r="126" spans="1:9" s="111" customFormat="1" ht="11.25" x14ac:dyDescent="0.2">
      <c r="A126" s="111">
        <v>12</v>
      </c>
      <c r="B126" s="111" t="s">
        <v>93</v>
      </c>
      <c r="E126" s="112"/>
      <c r="I126" s="87"/>
    </row>
    <row r="127" spans="1:9" s="111" customFormat="1" ht="11.25" x14ac:dyDescent="0.2">
      <c r="A127" s="111">
        <v>13</v>
      </c>
      <c r="B127" s="111" t="s">
        <v>94</v>
      </c>
      <c r="E127" s="112"/>
      <c r="I127" s="87"/>
    </row>
    <row r="128" spans="1:9" s="111" customFormat="1" ht="11.25" x14ac:dyDescent="0.2">
      <c r="A128" s="111">
        <v>14</v>
      </c>
      <c r="B128" s="111" t="s">
        <v>97</v>
      </c>
      <c r="E128" s="112"/>
      <c r="I128" s="87"/>
    </row>
    <row r="129" spans="5:9" s="111" customFormat="1" ht="11.25" x14ac:dyDescent="0.2">
      <c r="E129" s="112"/>
      <c r="I129" s="87"/>
    </row>
    <row r="130" spans="5:9" s="111" customFormat="1" ht="11.25" x14ac:dyDescent="0.2">
      <c r="E130" s="112"/>
      <c r="I130" s="87"/>
    </row>
    <row r="131" spans="5:9" s="111" customFormat="1" ht="11.25" x14ac:dyDescent="0.2">
      <c r="E131" s="112"/>
      <c r="I131" s="8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2013-06-19T12:00:00+00:00</MeetingStartDate>
    <EnclosureFileNumber xmlns="d08b57ff-b9b7-4581-975d-98f87b579a51">67518/13</EnclosureFileNumber>
    <AgendaId xmlns="d08b57ff-b9b7-4581-975d-98f87b579a51">1261</AgendaId>
    <AccessLevel xmlns="d08b57ff-b9b7-4581-975d-98f87b579a51">1</AccessLevel>
    <EnclosureType xmlns="d08b57ff-b9b7-4581-975d-98f87b579a51">Enclosure</EnclosureType>
    <CommitteeName xmlns="d08b57ff-b9b7-4581-975d-98f87b579a51">Beredskabskommission</CommitteeName>
    <FusionId xmlns="d08b57ff-b9b7-4581-975d-98f87b579a51">1292865</FusionId>
    <AgendaAccessLevelName xmlns="d08b57ff-b9b7-4581-975d-98f87b579a51">Åben</AgendaAccessLevelName>
    <UNC xmlns="d08b57ff-b9b7-4581-975d-98f87b579a51">1134623</UNC>
    <MeetingTitle xmlns="d08b57ff-b9b7-4581-975d-98f87b579a51">19-06-2013</MeetingTitle>
    <MeetingDateAndTime xmlns="d08b57ff-b9b7-4581-975d-98f87b579a51">19-06-2013 fra 14:00 - 16:00</MeetingDateAndTime>
    <MeetingEndDate xmlns="d08b57ff-b9b7-4581-975d-98f87b579a51">2013-06-19T14:00:00+00:00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B314A4-7009-4A6A-9E47-CE2D2805F692}"/>
</file>

<file path=customXml/itemProps2.xml><?xml version="1.0" encoding="utf-8"?>
<ds:datastoreItem xmlns:ds="http://schemas.openxmlformats.org/officeDocument/2006/customXml" ds:itemID="{21B723B1-3FAB-4A6F-BB6C-7929A38C361B}"/>
</file>

<file path=customXml/itemProps3.xml><?xml version="1.0" encoding="utf-8"?>
<ds:datastoreItem xmlns:ds="http://schemas.openxmlformats.org/officeDocument/2006/customXml" ds:itemID="{D0DD9E03-39E6-48DF-9699-94C1A60ED5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-19-06-2013 - Bilag 72.01 Driftsbudget 2014 udgangspunkt</dc:title>
  <dc:creator>Vagn Petersen Lund</dc:creator>
  <cp:lastModifiedBy>Vagn Petersen Lund</cp:lastModifiedBy>
  <cp:lastPrinted>2013-05-22T07:55:59Z</cp:lastPrinted>
  <dcterms:created xsi:type="dcterms:W3CDTF">2013-05-06T12:55:08Z</dcterms:created>
  <dcterms:modified xsi:type="dcterms:W3CDTF">2013-05-22T07:56:07Z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